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843" activeTab="0"/>
  </bookViews>
  <sheets>
    <sheet name="Naslovna strana" sheetId="1" r:id="rId1"/>
    <sheet name="1. Korekcioni element" sheetId="2" r:id="rId2"/>
    <sheet name="2. Operativni troskovi" sheetId="3" r:id="rId3"/>
    <sheet name="3. Troskovi amortizacije" sheetId="4" r:id="rId4"/>
    <sheet name="4. Nabavka prirodnog gasa" sheetId="5" r:id="rId5"/>
    <sheet name="5. Troskovi distribucije" sheetId="6" r:id="rId6"/>
    <sheet name="6. Poslovna dobit" sheetId="7" r:id="rId7"/>
    <sheet name="7. Ostali prihodi" sheetId="8" r:id="rId8"/>
    <sheet name="8. Ostvaren prihod" sheetId="9" r:id="rId9"/>
  </sheets>
  <definedNames>
    <definedName name="_xlnm.Print_Area" localSheetId="1">'1. Korekcioni element'!$A$1:$I$19</definedName>
    <definedName name="_xlnm.Print_Area" localSheetId="2">'2. Operativni troskovi'!$B$1:$E$82</definedName>
    <definedName name="_xlnm.Print_Area" localSheetId="3">'3. Troskovi amortizacije'!$B$1:$D$13</definedName>
    <definedName name="_xlnm.Print_Area" localSheetId="4">'4. Nabavka prirodnog gasa'!$A$1:$Q$27</definedName>
    <definedName name="_xlnm.Print_Area" localSheetId="5">'5. Troskovi distribucije'!$A$1:$P$43</definedName>
    <definedName name="_xlnm.Print_Area" localSheetId="6">'6. Poslovna dobit'!$B$1:$E$13</definedName>
    <definedName name="_xlnm.Print_Area" localSheetId="7">'7. Ostali prihodi'!$B$1:$D$15</definedName>
    <definedName name="_xlnm.Print_Area" localSheetId="8">'8. Ostvaren prihod'!$B$1:$P$53</definedName>
    <definedName name="_xlnm.Print_Area" localSheetId="0">'Naslovna strana'!$B$1:$K$33</definedName>
  </definedNames>
  <calcPr fullCalcOnLoad="1"/>
</workbook>
</file>

<file path=xl/sharedStrings.xml><?xml version="1.0" encoding="utf-8"?>
<sst xmlns="http://schemas.openxmlformats.org/spreadsheetml/2006/main" count="458" uniqueCount="314">
  <si>
    <t>у 000 динара</t>
  </si>
  <si>
    <t xml:space="preserve">Дистрибуција електричне енергије </t>
  </si>
  <si>
    <t>* Телефон:</t>
  </si>
  <si>
    <t>* Телефакс:</t>
  </si>
  <si>
    <t>1.</t>
  </si>
  <si>
    <t>2.</t>
  </si>
  <si>
    <t>3.</t>
  </si>
  <si>
    <t>3.1.</t>
  </si>
  <si>
    <t>3.2.</t>
  </si>
  <si>
    <t>3.3.</t>
  </si>
  <si>
    <t>3.4.</t>
  </si>
  <si>
    <t>3.5.</t>
  </si>
  <si>
    <t>5.</t>
  </si>
  <si>
    <t>Трошкови горива и енергије</t>
  </si>
  <si>
    <t>Трошкови зарада, накнада зарада и остали лични расходи</t>
  </si>
  <si>
    <t>Трошкови производних услуга</t>
  </si>
  <si>
    <t>Трошкови услуга одржавања</t>
  </si>
  <si>
    <t>Трошкови транспортних услуга</t>
  </si>
  <si>
    <t>Трошкови закупнина</t>
  </si>
  <si>
    <t>Трошкови рекламе и пропаганде</t>
  </si>
  <si>
    <t>Нематеријални трошкови</t>
  </si>
  <si>
    <t>Трошкови непроизводних услуга</t>
  </si>
  <si>
    <t>Трошкови репрезентације</t>
  </si>
  <si>
    <t>Трошкови премија осигурања</t>
  </si>
  <si>
    <t>Трошкови платног промета</t>
  </si>
  <si>
    <t>Остали нематеријални трошкови</t>
  </si>
  <si>
    <t xml:space="preserve">Управљање дистрибутивним системом за електричну енергију </t>
  </si>
  <si>
    <t>Трговина на мало електричном енергијом за потребе тарифних купаца</t>
  </si>
  <si>
    <t>* Електронска пошта:</t>
  </si>
  <si>
    <t>Енергетска делатност:</t>
  </si>
  <si>
    <t>Особа за контакт:</t>
  </si>
  <si>
    <t>Подаци за контакт:</t>
  </si>
  <si>
    <t>Позиција</t>
  </si>
  <si>
    <t>Трошкови осталог материјала (режијског)</t>
  </si>
  <si>
    <t>Трошкови накнада по уговору о делу</t>
  </si>
  <si>
    <t>Трошкови накнада по ауторским уговорима</t>
  </si>
  <si>
    <t>Трошкови накнада по уговору о привременим и повременим пословима</t>
  </si>
  <si>
    <t>Трошкови накнада физичким лицима по основу осталих уговора</t>
  </si>
  <si>
    <t>Остали лични расходи и накнаде</t>
  </si>
  <si>
    <t>1.2.</t>
  </si>
  <si>
    <t>1.3.</t>
  </si>
  <si>
    <t>2.3.</t>
  </si>
  <si>
    <t>2.4.</t>
  </si>
  <si>
    <t>Трошкови услуга на изради учинака</t>
  </si>
  <si>
    <t>Трошкови сајмова</t>
  </si>
  <si>
    <t>Трошкови истраживања</t>
  </si>
  <si>
    <t>Трошкови осталих услуга</t>
  </si>
  <si>
    <t>3.6.</t>
  </si>
  <si>
    <t>3.7.</t>
  </si>
  <si>
    <t>3.8.</t>
  </si>
  <si>
    <t>4.</t>
  </si>
  <si>
    <t>Трошкови чланарина</t>
  </si>
  <si>
    <t>Трошкови пореза</t>
  </si>
  <si>
    <t>Трошкови доприноса</t>
  </si>
  <si>
    <t>4.1.</t>
  </si>
  <si>
    <t>4.2.</t>
  </si>
  <si>
    <t>4.3.</t>
  </si>
  <si>
    <t>4.4.</t>
  </si>
  <si>
    <t>4.5.</t>
  </si>
  <si>
    <t>4.6.</t>
  </si>
  <si>
    <t>4.7.</t>
  </si>
  <si>
    <t>4.8.</t>
  </si>
  <si>
    <t>6.</t>
  </si>
  <si>
    <t>7.</t>
  </si>
  <si>
    <t>Назив енергетског субјекта:</t>
  </si>
  <si>
    <t>Седиште и адреса:</t>
  </si>
  <si>
    <t xml:space="preserve">Напомена: </t>
  </si>
  <si>
    <t>Датум обраде:</t>
  </si>
  <si>
    <t>1.1.</t>
  </si>
  <si>
    <t>Трошкови материјала за израду</t>
  </si>
  <si>
    <t>2.1.</t>
  </si>
  <si>
    <t>Трошкови зарада и накнада зарада (бруто)</t>
  </si>
  <si>
    <t>2.2.</t>
  </si>
  <si>
    <t>Трошкови пореза и доприноса на зараде и накнаде зарада на терет послодавца</t>
  </si>
  <si>
    <t>8.</t>
  </si>
  <si>
    <t>Март</t>
  </si>
  <si>
    <t>Април</t>
  </si>
  <si>
    <t>Мај</t>
  </si>
  <si>
    <t>Јун</t>
  </si>
  <si>
    <t>Јул</t>
  </si>
  <si>
    <t>Број лиценце:</t>
  </si>
  <si>
    <t>АГЕНЦИЈА ЗА ЕНЕРГЕТИКУ РЕПУБЛИКЕ СРБИЈЕ</t>
  </si>
  <si>
    <t>Трошкови канцеларијског материјала</t>
  </si>
  <si>
    <t>Сви други трошкови осталог материјала (режијског)</t>
  </si>
  <si>
    <t>Трошкови електричне енергије</t>
  </si>
  <si>
    <t>Трошкови горива за транспортна средства</t>
  </si>
  <si>
    <t>Сви други трошкови горива и енергије</t>
  </si>
  <si>
    <t>Трошкови превоза на радно место и са радног места</t>
  </si>
  <si>
    <t>Јубиларне награде</t>
  </si>
  <si>
    <t>Отпремнине</t>
  </si>
  <si>
    <t>Сви други остали лични расходи и накнаде</t>
  </si>
  <si>
    <t>3.2.1.</t>
  </si>
  <si>
    <t>3.2.2.</t>
  </si>
  <si>
    <t>Сви други трошкови транспортних услуга</t>
  </si>
  <si>
    <t>Сви остали трошкови закупнина</t>
  </si>
  <si>
    <t>Трошкови чувања имовине и физичког обезбеђења</t>
  </si>
  <si>
    <t>Трошкови студентских и омладинских задруга</t>
  </si>
  <si>
    <t>Сви остали трошкови непроизводних услуга</t>
  </si>
  <si>
    <t>4.3.1.</t>
  </si>
  <si>
    <t>Трошкови премија осигурања имовине</t>
  </si>
  <si>
    <t>4.3.2.</t>
  </si>
  <si>
    <t>Трошкови премија осигурања запослених</t>
  </si>
  <si>
    <t>Сви други трошкови премија осигурања</t>
  </si>
  <si>
    <t>Трошкови пореза на имовину</t>
  </si>
  <si>
    <t>Сви други трошкови пореза</t>
  </si>
  <si>
    <t>Сви други остали нематеријални трошкови</t>
  </si>
  <si>
    <t>9.</t>
  </si>
  <si>
    <t>10.</t>
  </si>
  <si>
    <t>11.</t>
  </si>
  <si>
    <t>12.</t>
  </si>
  <si>
    <t>Економско - финансијски подаци</t>
  </si>
  <si>
    <t>Скраћенице</t>
  </si>
  <si>
    <t>Оперативни трошкови</t>
  </si>
  <si>
    <t>Трошкови амортизације</t>
  </si>
  <si>
    <t>Корекциони елемент</t>
  </si>
  <si>
    <t>Тражени подаци се уносе у ћелије обојене жутом бојом.</t>
  </si>
  <si>
    <t>Трошкови природног гаса</t>
  </si>
  <si>
    <t>Трошкови добровољног додатног пензијског и инвалидског осигурања</t>
  </si>
  <si>
    <t>Трошкови ПТТ услуга</t>
  </si>
  <si>
    <t>Трошкови закупа пословног простора</t>
  </si>
  <si>
    <t>Трошкови развоја који се не капитализују</t>
  </si>
  <si>
    <t>Трошкови адвокатских услуга</t>
  </si>
  <si>
    <t>Трошкови такси (административне, судске, регистрационе, локалне и др.)</t>
  </si>
  <si>
    <t>Остварено</t>
  </si>
  <si>
    <t>Редни
број</t>
  </si>
  <si>
    <t>Максимално одобрени приход</t>
  </si>
  <si>
    <t>Део резервисања за накнаде и друге бенифиције запослених а који се исплаћују у регулаторном периоду</t>
  </si>
  <si>
    <t>Корекциони
елемент</t>
  </si>
  <si>
    <t>Јануар</t>
  </si>
  <si>
    <t>Фебруар</t>
  </si>
  <si>
    <t>Август</t>
  </si>
  <si>
    <t>Септембар</t>
  </si>
  <si>
    <t>Октобар</t>
  </si>
  <si>
    <t>Новембар</t>
  </si>
  <si>
    <t>Децембар</t>
  </si>
  <si>
    <t>Регулаторни период:</t>
  </si>
  <si>
    <t>Конто</t>
  </si>
  <si>
    <t>Трошкови смештаја, исхране и превоза на службеном путу и на терену</t>
  </si>
  <si>
    <t>Трошкови стручног образовања запослених, услуге у вези са стручним усавршавањем (семинари, симпозијуми и сл.) и трошкови часописа и стручне литературе</t>
  </si>
  <si>
    <t>Број запослених на крају регулаторног периода (директно алоцирани запослени + припадајући део зајеничких запослених) - само информативно</t>
  </si>
  <si>
    <t>Број запослених</t>
  </si>
  <si>
    <t>Јединица
мере</t>
  </si>
  <si>
    <t>Индекс потрошачких цена у РС</t>
  </si>
  <si>
    <t>Јавно снабдевање природним гасом</t>
  </si>
  <si>
    <t>Трошкови набавке природног гаса</t>
  </si>
  <si>
    <t>Трошкови коришћења система за дистрибуцију природног гаса</t>
  </si>
  <si>
    <t>1.2.1.</t>
  </si>
  <si>
    <t>1.2.2.</t>
  </si>
  <si>
    <t>1.3.1.</t>
  </si>
  <si>
    <t>1.3.2.</t>
  </si>
  <si>
    <t>1.3.3.</t>
  </si>
  <si>
    <t>1.3.4.</t>
  </si>
  <si>
    <t>2.5.</t>
  </si>
  <si>
    <t>2.6.</t>
  </si>
  <si>
    <t>2.7.</t>
  </si>
  <si>
    <t>2.8.</t>
  </si>
  <si>
    <t>2.8.1.</t>
  </si>
  <si>
    <t>2.8.2.</t>
  </si>
  <si>
    <t>2.8.3.</t>
  </si>
  <si>
    <t>2.8.4.</t>
  </si>
  <si>
    <t>2.8.5.</t>
  </si>
  <si>
    <t>2.8.6.</t>
  </si>
  <si>
    <t>3.4.1.</t>
  </si>
  <si>
    <t>3.4.2.</t>
  </si>
  <si>
    <t>3.9.</t>
  </si>
  <si>
    <t>4.1.1.</t>
  </si>
  <si>
    <t>4.1.2.</t>
  </si>
  <si>
    <t>4.1.3.</t>
  </si>
  <si>
    <t>4.1.4.</t>
  </si>
  <si>
    <t>4.1.5.</t>
  </si>
  <si>
    <t>4.3.3.</t>
  </si>
  <si>
    <t>4.6.1.</t>
  </si>
  <si>
    <t>4.6.2.</t>
  </si>
  <si>
    <t>4.8.1.</t>
  </si>
  <si>
    <t>4.8.2.</t>
  </si>
  <si>
    <t>Укупно оперативни трошкови (1 + 2 + 3 + 4 + 5)</t>
  </si>
  <si>
    <t xml:space="preserve">Трошкови набавке природног гаса (у 000 дин)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</si>
  <si>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</si>
  <si>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</si>
  <si>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</si>
  <si>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</si>
  <si>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</si>
  <si>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</si>
  <si>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</si>
  <si>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</si>
  <si>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</si>
  <si>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</si>
  <si>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</si>
  <si>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Опис</t>
  </si>
  <si>
    <t>%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</si>
  <si>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</si>
  <si>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</si>
  <si>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</si>
  <si>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</si>
  <si>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</si>
  <si>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</si>
  <si>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</si>
  <si>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</si>
  <si>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</si>
  <si>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</si>
  <si>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</si>
  <si>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r>
      <t>Остварен приход
ОПР</t>
    </r>
    <r>
      <rPr>
        <vertAlign val="subscript"/>
        <sz val="10"/>
        <color indexed="18"/>
        <rFont val="Arial Narrow"/>
        <family val="2"/>
      </rPr>
      <t>т</t>
    </r>
  </si>
  <si>
    <r>
      <t>Остварено
ОППР</t>
    </r>
    <r>
      <rPr>
        <vertAlign val="subscript"/>
        <sz val="10"/>
        <color indexed="18"/>
        <rFont val="Arial Narrow"/>
        <family val="2"/>
      </rPr>
      <t>т</t>
    </r>
  </si>
  <si>
    <r>
      <t>ОТ</t>
    </r>
    <r>
      <rPr>
        <vertAlign val="subscript"/>
        <sz val="10"/>
        <color indexed="18"/>
        <rFont val="Arial Narrow"/>
        <family val="2"/>
      </rPr>
      <t>т</t>
    </r>
  </si>
  <si>
    <r>
      <t>А</t>
    </r>
    <r>
      <rPr>
        <vertAlign val="subscript"/>
        <sz val="10"/>
        <color indexed="18"/>
        <rFont val="Arial Narrow"/>
        <family val="2"/>
      </rPr>
      <t>т</t>
    </r>
  </si>
  <si>
    <r>
      <rPr>
        <sz val="10"/>
        <color indexed="18"/>
        <rFont val="Arial Narrow"/>
        <family val="2"/>
      </rPr>
      <t>НПГ</t>
    </r>
    <r>
      <rPr>
        <vertAlign val="subscript"/>
        <sz val="10"/>
        <color indexed="18"/>
        <rFont val="Arial Narrow"/>
        <family val="2"/>
      </rPr>
      <t>т</t>
    </r>
  </si>
  <si>
    <r>
      <rPr>
        <sz val="10"/>
        <color indexed="18"/>
        <rFont val="Arial Narrow"/>
        <family val="2"/>
      </rPr>
      <t>ТД</t>
    </r>
    <r>
      <rPr>
        <vertAlign val="subscript"/>
        <sz val="10"/>
        <color indexed="18"/>
        <rFont val="Arial Narrow"/>
        <family val="2"/>
      </rPr>
      <t>т</t>
    </r>
  </si>
  <si>
    <r>
      <rPr>
        <sz val="10"/>
        <color indexed="18"/>
        <rFont val="Arial Narrow"/>
        <family val="2"/>
      </rPr>
      <t>НРП</t>
    </r>
    <r>
      <rPr>
        <vertAlign val="subscript"/>
        <sz val="10"/>
        <color indexed="18"/>
        <rFont val="Arial Narrow"/>
        <family val="2"/>
      </rPr>
      <t>т</t>
    </r>
  </si>
  <si>
    <r>
      <t>КЕ</t>
    </r>
    <r>
      <rPr>
        <vertAlign val="subscript"/>
        <sz val="10"/>
        <color indexed="18"/>
        <rFont val="Arial Narrow"/>
        <family val="2"/>
      </rPr>
      <t>т</t>
    </r>
  </si>
  <si>
    <r>
      <t>МОП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 xml:space="preserve"> </t>
    </r>
  </si>
  <si>
    <r>
      <t>Остварен приход (ОПР</t>
    </r>
    <r>
      <rPr>
        <vertAlign val="subscript"/>
        <sz val="10"/>
        <color indexed="18"/>
        <rFont val="Arial Narrow"/>
        <family val="2"/>
      </rPr>
      <t>т</t>
    </r>
    <r>
      <rPr>
        <sz val="10"/>
        <color indexed="18"/>
        <rFont val="Arial Narrow"/>
        <family val="2"/>
      </rPr>
      <t>) (у 000 дин)</t>
    </r>
  </si>
  <si>
    <r>
      <t>Оправдана набавна цена природног гаса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</si>
  <si>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>Трошкови коришћења сопственог система за дистрибуцију природног гаса (у 000 дин)</t>
  </si>
  <si>
    <t>Пословна добит</t>
  </si>
  <si>
    <t>Остали приходи</t>
  </si>
  <si>
    <r>
      <rPr>
        <sz val="10"/>
        <color indexed="18"/>
        <rFont val="Arial Narrow"/>
        <family val="2"/>
      </rPr>
      <t>ОП</t>
    </r>
    <r>
      <rPr>
        <vertAlign val="subscript"/>
        <sz val="10"/>
        <color indexed="18"/>
        <rFont val="Arial Narrow"/>
        <family val="2"/>
      </rPr>
      <t>т</t>
    </r>
  </si>
  <si>
    <t>Максимално одобрени приход обрачунат не узимајући у обзир пословну добит</t>
  </si>
  <si>
    <t>Приходи по основу накнађених штета</t>
  </si>
  <si>
    <t>Други приходи</t>
  </si>
  <si>
    <t>Добици од продаје средстава</t>
  </si>
  <si>
    <t>Приходи по основу наплаћених трошкова судских спорова</t>
  </si>
  <si>
    <t>Укупно (1 + 2 + 3 + 4)</t>
  </si>
  <si>
    <r>
      <t>Реализовани тарифни елемент "енергент" мала потрошња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</si>
  <si>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ванвршна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</si>
  <si>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</si>
  <si>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неравномерна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</si>
  <si>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ванвршна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</si>
  <si>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</si>
  <si>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Реализовани тарифни елемент "енергент" неравномерна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</si>
  <si>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>35.</t>
  </si>
  <si>
    <t>36.</t>
  </si>
  <si>
    <t>37.</t>
  </si>
  <si>
    <t>38.</t>
  </si>
  <si>
    <t>39.</t>
  </si>
  <si>
    <r>
      <t>Реализовани тарифни елемент "капацитет" ванвршна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</si>
  <si>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</si>
  <si>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ванвршна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</si>
  <si>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</si>
  <si>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t>40.</t>
  </si>
  <si>
    <t>41.</t>
  </si>
  <si>
    <t>Реализовани тарифни елемент "место испоруке" мала потрошња (број места испоруке)</t>
  </si>
  <si>
    <t>Реализовани тарифни елемент "место испоруке" ванвршна потрошња К1 (број места испоруке)</t>
  </si>
  <si>
    <t>Реализовани тарифни елемент "место испоруке" равномерна потрошња К1 (број места испоруке)</t>
  </si>
  <si>
    <t>Реализовани тарифни елемент "место испоруке" неравномерна потрошња К1 (број места испоруке)</t>
  </si>
  <si>
    <t>Реализовани тарифни елемент "место испоруке" ванвршна потрошња К2 (број места испоруке)</t>
  </si>
  <si>
    <t>Реализовани тарифни елемент "место испоруке" равномерна потрошња К2 (број места испоруке)</t>
  </si>
  <si>
    <t>Реализовани тарифни елемент "место испоруке" неравномерна потрошња К2 (број места испоруке)</t>
  </si>
  <si>
    <r>
      <t>Тарифа "енергент" мала потрошња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</si>
  <si>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ванвршна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</si>
  <si>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ванвршна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</si>
  <si>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>Тарифа "накнада по месту испоруке" мала потрошња (у дин/место испоруке/година)</t>
  </si>
  <si>
    <t>Тарифа "накнада по месту испоруке" ванвршна потрошња К1 (у дин/место испоруке/година)</t>
  </si>
  <si>
    <t>Тарифа "накнада по месту испоруке" равномерна потрошња К1 (у дин/место испоруке/година)</t>
  </si>
  <si>
    <t>Тарифа "накнада по месту испоруке" неравномерна потрошња К1 (у дин/место испоруке/година)</t>
  </si>
  <si>
    <t>Тарифа "накнада по месту испоруке" ванвршна потрошња К2 (у дин/место испоруке/година)</t>
  </si>
  <si>
    <t>Тарифа "накнада по месту испоруке" равномерна потрошња К2 (у дин/место испоруке/година)</t>
  </si>
  <si>
    <t>Тарифа "накнада по месту испоруке" неравномерна потрошња К2 (у дин/место испоруке/година)</t>
  </si>
  <si>
    <t>1.4.</t>
  </si>
  <si>
    <t>Трошкови резервних делова</t>
  </si>
  <si>
    <t>1.5.</t>
  </si>
  <si>
    <t>Трошкови једнократног отписа алата и инвентара</t>
  </si>
  <si>
    <t>Трошкови материјала и енергије</t>
  </si>
  <si>
    <t>Трошкови накнада директору, односно члановима органа управљања и надзора</t>
  </si>
  <si>
    <r>
      <t>Реализовани тарифни елемент "капацитет" неравномерна потрошња К1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</si>
  <si>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Реализовани тарифни елемент "капацитет" неравномерна потрошња К2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</si>
  <si>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"енергент" мала потрошња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</si>
  <si>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ванвршна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</si>
  <si>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равномерна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 xml:space="preserve">) </t>
    </r>
  </si>
  <si>
    <r>
      <t>Тарифа "енергент" неравномерна потрошња 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</si>
  <si>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ванвршна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</si>
  <si>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равномерна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 xml:space="preserve">) </t>
    </r>
  </si>
  <si>
    <r>
      <t>Тарифа "енергент" неравномерна потрошња 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</si>
  <si>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"капацитет" ванвршна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</si>
  <si>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равномерна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</si>
  <si>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неравномерна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</si>
  <si>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ванвршна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</si>
  <si>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равномерна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</si>
  <si>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"капацитет" неравномерна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/дан/година)</t>
    </r>
  </si>
  <si>
    <r>
      <t>Тарифа "енергент" равномерна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</si>
  <si>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неравномерна потрошња К1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</si>
  <si>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равномерна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</si>
  <si>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r>
      <t>Тарифа "енергент" неравномерна потрошња К2 (у дин/m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</si>
  <si>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>Напомене</t>
  </si>
  <si>
    <t>Обрачунати корекциони елемент закључно са претходним регулаторним периодом</t>
  </si>
  <si>
    <t>Напомена: 1) У случају да је број обрачунских периода и динамика примењених цена другачија у односу на податке приказане у табели, неопходно је у табели извршити потребна усклађивања података. 2)Подаци о реализованим тарифним елементима у регулаторном периоду преузимају се из одговарајуће енергетско-техничке табеле Инфо-правила.</t>
  </si>
  <si>
    <t>Напомена: 1) У случају да је број обрачунских периода и динамика примењених цена другачија у односу на податке приказане у табели, неопходно је у табели извршити потребна усклађивања података  2)Подаци о реализованим тарифним елементима  преузимају се из одговарајуће енергетско-техничке табеле Инфо-правила.</t>
  </si>
  <si>
    <r>
      <t>Количина природног гаса коју је набавио јавни снабдевач (у m</t>
    </r>
    <r>
      <rPr>
        <vertAlign val="superscript"/>
        <sz val="10"/>
        <color indexed="18"/>
        <rFont val="Arial Narrow"/>
        <family val="2"/>
      </rPr>
      <t>3</t>
    </r>
    <r>
      <rPr>
        <sz val="10"/>
        <color indexed="18"/>
        <rFont val="Arial Narrow"/>
        <family val="2"/>
      </rPr>
      <t>)</t>
    </r>
  </si>
  <si>
    <t>Трошкови коришћења другог дистрибутивног система (у 000 дин.)</t>
  </si>
  <si>
    <t>Трошкови коришћења дистрибутивног система (у 000 дин.)</t>
  </si>
  <si>
    <t>1.1</t>
  </si>
  <si>
    <t>1.2</t>
  </si>
  <si>
    <t>Трошкови набавке природног гаса од снабдевача који снабдева јавне снабдеваче природним гасом одређеног од стране Владе</t>
  </si>
  <si>
    <t>Оправдана набавна цена природног гаса (у дин/m3)</t>
  </si>
  <si>
    <t>2.1</t>
  </si>
  <si>
    <t>2.2</t>
  </si>
  <si>
    <t>Количина природног гаса коју је набавио јавни снабдевач (у m3)</t>
  </si>
  <si>
    <t>3.1</t>
  </si>
  <si>
    <t>3.2</t>
  </si>
  <si>
    <t>4.1</t>
  </si>
  <si>
    <t>4.2</t>
  </si>
  <si>
    <t>Трошкови набавке природног гаса из других извора</t>
  </si>
  <si>
    <t>Податак  се преузима из одговарајуће енергетско-техничке табеле Инфо-правила</t>
  </si>
  <si>
    <t>Напомена: У случају да је  набавка гаса извршена из више извора него што је прилазано у табели, неопходно је у табели извршити потребна усклађивања података.</t>
  </si>
  <si>
    <t>Трошкови коришћења транспортног система (у 000 дин)</t>
  </si>
  <si>
    <t>Трошкови набавке природног гаса од снабдевача на тржишту - Снабдевач 1</t>
  </si>
  <si>
    <t>Трошкови набавке природног гаса од снабдевача на тржишту - Снабдевач 2</t>
  </si>
  <si>
    <t>Табела: ГЕ-Ј-КЕ-1 КОРЕКЦИОНИ ЕЛЕМЕНТ</t>
  </si>
  <si>
    <t xml:space="preserve">Табела: ГЕ-Ј-КЕ-2 OПЕРАТИВНИ ТРОШКОВИ </t>
  </si>
  <si>
    <t xml:space="preserve">Табела: ГЕ-J-КЕ-3 ТРОШКОВИ АМОРТИЗАЦИЈЕ </t>
  </si>
  <si>
    <t>Табела: ГЕ-Ј-КЕ-4 ТРОШКОВИ НАБАВКЕ ПРИРОДНОГ ГАСА</t>
  </si>
  <si>
    <t>Табела: ГЕ-Ј-КЕ-5 ТРОШКОВИ КОРИШЋЕЊА ДИСТРИБУТИВНОГ СИСТЕМА</t>
  </si>
  <si>
    <t>Табела: ГЕ-Ј-КЕ-6 ПОСЛОВНА ДОБИТ</t>
  </si>
  <si>
    <t>Табела: ГЕ-Ј-КЕ-7 ОСТАЛИ ПРИХОДИ</t>
  </si>
  <si>
    <t>Табела: ГЕ-Ј-КЕ-8 ОСТВАРЕН ПРИХОД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</si>
</sst>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;[Red]#,##0"/>
    <numFmt numFmtId="181" formatCode="0_)"/>
    <numFmt numFmtId="182" formatCode="General_)"/>
    <numFmt numFmtId="183" formatCode="0.0%"/>
    <numFmt numFmtId="184" formatCode="#,##0.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2"/>
      <name val="Helv"/>
      <family val="0"/>
    </font>
    <font>
      <sz val="10"/>
      <color indexed="18"/>
      <name val="Arial Narrow"/>
      <family val="2"/>
    </font>
    <font>
      <vertAlign val="subscript"/>
      <sz val="10"/>
      <color indexed="18"/>
      <name val="Arial Narrow"/>
      <family val="2"/>
    </font>
    <font>
      <vertAlign val="superscript"/>
      <sz val="10"/>
      <color indexed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99"/>
      <name val="Arial Narrow"/>
      <family val="2"/>
    </font>
    <font>
      <vertAlign val="subscript"/>
      <sz val="10"/>
      <color rgb="FF000099"/>
      <name val="Arial Narrow"/>
      <family val="2"/>
    </font>
    <font>
      <i/>
      <sz val="10"/>
      <color rgb="FF000099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double"/>
      <right style="thin"/>
      <top style="hair"/>
      <bottom style="double"/>
    </border>
    <border>
      <left style="double"/>
      <right style="thin"/>
      <top style="thin"/>
      <bottom style="double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hair"/>
      <bottom style="thin"/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hair"/>
    </border>
    <border>
      <left style="thin"/>
      <right style="double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2" fillId="0" borderId="0">
      <alignment/>
      <protection/>
    </xf>
    <xf numFmtId="182" fontId="2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45" fillId="33" borderId="0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Border="1" applyAlignment="1">
      <alignment horizontal="left" vertical="center"/>
    </xf>
    <xf numFmtId="49" fontId="45" fillId="33" borderId="0" xfId="0" applyNumberFormat="1" applyFont="1" applyFill="1" applyBorder="1" applyAlignment="1">
      <alignment vertical="center"/>
    </xf>
    <xf numFmtId="0" fontId="45" fillId="34" borderId="0" xfId="0" applyNumberFormat="1" applyFont="1" applyFill="1" applyBorder="1" applyAlignment="1">
      <alignment horizontal="left" vertical="center"/>
    </xf>
    <xf numFmtId="49" fontId="45" fillId="33" borderId="0" xfId="0" applyNumberFormat="1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49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4" borderId="0" xfId="0" applyFont="1" applyFill="1" applyAlignment="1">
      <alignment horizontal="left" vertical="center"/>
    </xf>
    <xf numFmtId="0" fontId="45" fillId="34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vertical="center"/>
    </xf>
    <xf numFmtId="0" fontId="45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horizontal="left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vertical="center"/>
    </xf>
    <xf numFmtId="0" fontId="45" fillId="33" borderId="13" xfId="0" applyFont="1" applyFill="1" applyBorder="1" applyAlignment="1">
      <alignment horizontal="center" vertical="center"/>
    </xf>
    <xf numFmtId="3" fontId="45" fillId="35" borderId="14" xfId="0" applyNumberFormat="1" applyFont="1" applyFill="1" applyBorder="1" applyAlignment="1">
      <alignment horizontal="right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vertical="center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center" wrapText="1"/>
    </xf>
    <xf numFmtId="3" fontId="45" fillId="35" borderId="11" xfId="0" applyNumberFormat="1" applyFont="1" applyFill="1" applyBorder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33" borderId="12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vertical="center" wrapText="1"/>
    </xf>
    <xf numFmtId="0" fontId="45" fillId="33" borderId="18" xfId="0" applyFont="1" applyFill="1" applyBorder="1" applyAlignment="1">
      <alignment horizontal="right" vertical="center"/>
    </xf>
    <xf numFmtId="0" fontId="45" fillId="0" borderId="0" xfId="0" applyFont="1" applyAlignment="1">
      <alignment vertical="center" wrapText="1"/>
    </xf>
    <xf numFmtId="0" fontId="45" fillId="35" borderId="0" xfId="0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5" fillId="33" borderId="19" xfId="0" applyFont="1" applyFill="1" applyBorder="1" applyAlignment="1">
      <alignment horizontal="right" vertical="center"/>
    </xf>
    <xf numFmtId="0" fontId="45" fillId="33" borderId="0" xfId="0" applyFont="1" applyFill="1" applyAlignment="1">
      <alignment horizontal="right" vertical="center"/>
    </xf>
    <xf numFmtId="0" fontId="45" fillId="33" borderId="20" xfId="0" applyFont="1" applyFill="1" applyBorder="1" applyAlignment="1">
      <alignment horizontal="left" vertical="center" wrapText="1"/>
    </xf>
    <xf numFmtId="0" fontId="45" fillId="33" borderId="21" xfId="0" applyFont="1" applyFill="1" applyBorder="1" applyAlignment="1">
      <alignment horizontal="right" vertical="center"/>
    </xf>
    <xf numFmtId="0" fontId="45" fillId="33" borderId="15" xfId="0" applyFont="1" applyFill="1" applyBorder="1" applyAlignment="1">
      <alignment horizontal="right" vertical="center"/>
    </xf>
    <xf numFmtId="0" fontId="45" fillId="33" borderId="20" xfId="0" applyFont="1" applyFill="1" applyBorder="1" applyAlignment="1">
      <alignment vertical="center" wrapText="1"/>
    </xf>
    <xf numFmtId="0" fontId="45" fillId="33" borderId="22" xfId="0" applyFont="1" applyFill="1" applyBorder="1" applyAlignment="1">
      <alignment vertical="center" wrapText="1"/>
    </xf>
    <xf numFmtId="0" fontId="45" fillId="33" borderId="23" xfId="0" applyFont="1" applyFill="1" applyBorder="1" applyAlignment="1">
      <alignment vertical="center" wrapText="1"/>
    </xf>
    <xf numFmtId="0" fontId="45" fillId="33" borderId="24" xfId="0" applyFont="1" applyFill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3" fontId="45" fillId="33" borderId="13" xfId="0" applyNumberFormat="1" applyFont="1" applyFill="1" applyBorder="1" applyAlignment="1">
      <alignment horizontal="right" vertical="center"/>
    </xf>
    <xf numFmtId="3" fontId="45" fillId="33" borderId="16" xfId="0" applyNumberFormat="1" applyFont="1" applyFill="1" applyBorder="1" applyAlignment="1">
      <alignment horizontal="right" vertical="center"/>
    </xf>
    <xf numFmtId="181" fontId="45" fillId="0" borderId="0" xfId="62" applyNumberFormat="1" applyFont="1" applyFill="1" applyBorder="1" applyAlignment="1" applyProtection="1">
      <alignment horizontal="left" vertical="center"/>
      <protection/>
    </xf>
    <xf numFmtId="0" fontId="45" fillId="0" borderId="0" xfId="0" applyFont="1" applyFill="1" applyBorder="1" applyAlignment="1">
      <alignment horizontal="right" vertical="center"/>
    </xf>
    <xf numFmtId="0" fontId="45" fillId="35" borderId="0" xfId="0" applyFont="1" applyFill="1" applyAlignment="1">
      <alignment horizontal="left" vertical="center"/>
    </xf>
    <xf numFmtId="0" fontId="45" fillId="35" borderId="0" xfId="0" applyFont="1" applyFill="1" applyBorder="1" applyAlignment="1">
      <alignment vertical="center"/>
    </xf>
    <xf numFmtId="181" fontId="45" fillId="35" borderId="0" xfId="62" applyNumberFormat="1" applyFont="1" applyFill="1" applyBorder="1" applyAlignment="1" applyProtection="1">
      <alignment horizontal="left" vertical="center"/>
      <protection/>
    </xf>
    <xf numFmtId="0" fontId="45" fillId="35" borderId="0" xfId="0" applyFont="1" applyFill="1" applyBorder="1" applyAlignment="1">
      <alignment horizontal="right" vertical="center"/>
    </xf>
    <xf numFmtId="181" fontId="45" fillId="33" borderId="11" xfId="62" applyNumberFormat="1" applyFont="1" applyFill="1" applyBorder="1" applyAlignment="1" applyProtection="1">
      <alignment horizontal="left" vertical="center" wrapText="1"/>
      <protection/>
    </xf>
    <xf numFmtId="181" fontId="45" fillId="33" borderId="13" xfId="62" applyNumberFormat="1" applyFont="1" applyFill="1" applyBorder="1" applyAlignment="1" applyProtection="1">
      <alignment horizontal="left" vertical="center" wrapText="1"/>
      <protection/>
    </xf>
    <xf numFmtId="3" fontId="45" fillId="33" borderId="26" xfId="0" applyNumberFormat="1" applyFont="1" applyFill="1" applyBorder="1" applyAlignment="1">
      <alignment horizontal="right" vertical="center"/>
    </xf>
    <xf numFmtId="181" fontId="45" fillId="35" borderId="12" xfId="62" applyNumberFormat="1" applyFont="1" applyFill="1" applyBorder="1" applyAlignment="1" applyProtection="1">
      <alignment horizontal="center" vertical="center"/>
      <protection/>
    </xf>
    <xf numFmtId="0" fontId="45" fillId="36" borderId="13" xfId="0" applyFont="1" applyFill="1" applyBorder="1" applyAlignment="1">
      <alignment vertical="center"/>
    </xf>
    <xf numFmtId="3" fontId="45" fillId="37" borderId="13" xfId="0" applyNumberFormat="1" applyFont="1" applyFill="1" applyBorder="1" applyAlignment="1">
      <alignment vertical="center"/>
    </xf>
    <xf numFmtId="3" fontId="45" fillId="35" borderId="14" xfId="0" applyNumberFormat="1" applyFont="1" applyFill="1" applyBorder="1" applyAlignment="1">
      <alignment vertical="center"/>
    </xf>
    <xf numFmtId="0" fontId="45" fillId="36" borderId="13" xfId="0" applyFont="1" applyFill="1" applyBorder="1" applyAlignment="1">
      <alignment vertical="center" wrapText="1"/>
    </xf>
    <xf numFmtId="4" fontId="45" fillId="37" borderId="13" xfId="0" applyNumberFormat="1" applyFont="1" applyFill="1" applyBorder="1" applyAlignment="1">
      <alignment horizontal="right" vertical="center"/>
    </xf>
    <xf numFmtId="4" fontId="45" fillId="35" borderId="14" xfId="0" applyNumberFormat="1" applyFont="1" applyFill="1" applyBorder="1" applyAlignment="1">
      <alignment vertical="center"/>
    </xf>
    <xf numFmtId="181" fontId="45" fillId="35" borderId="25" xfId="62" applyNumberFormat="1" applyFont="1" applyFill="1" applyBorder="1" applyAlignment="1" applyProtection="1">
      <alignment horizontal="center" vertical="center"/>
      <protection/>
    </xf>
    <xf numFmtId="0" fontId="45" fillId="36" borderId="27" xfId="0" applyFont="1" applyFill="1" applyBorder="1" applyAlignment="1">
      <alignment vertical="center"/>
    </xf>
    <xf numFmtId="3" fontId="45" fillId="36" borderId="27" xfId="0" applyNumberFormat="1" applyFont="1" applyFill="1" applyBorder="1" applyAlignment="1">
      <alignment vertical="center"/>
    </xf>
    <xf numFmtId="0" fontId="45" fillId="35" borderId="25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33" borderId="27" xfId="0" applyFont="1" applyFill="1" applyBorder="1" applyAlignment="1">
      <alignment vertical="center" wrapText="1"/>
    </xf>
    <xf numFmtId="181" fontId="45" fillId="35" borderId="21" xfId="62" applyNumberFormat="1" applyFont="1" applyFill="1" applyBorder="1" applyAlignment="1" applyProtection="1">
      <alignment horizontal="center" vertical="center"/>
      <protection/>
    </xf>
    <xf numFmtId="0" fontId="45" fillId="36" borderId="22" xfId="0" applyFont="1" applyFill="1" applyBorder="1" applyAlignment="1">
      <alignment vertical="center"/>
    </xf>
    <xf numFmtId="0" fontId="45" fillId="33" borderId="26" xfId="0" applyFont="1" applyFill="1" applyBorder="1" applyAlignment="1">
      <alignment vertical="center"/>
    </xf>
    <xf numFmtId="0" fontId="45" fillId="33" borderId="26" xfId="0" applyFont="1" applyFill="1" applyBorder="1" applyAlignment="1">
      <alignment horizontal="center" vertical="center"/>
    </xf>
    <xf numFmtId="3" fontId="45" fillId="35" borderId="0" xfId="0" applyNumberFormat="1" applyFont="1" applyFill="1" applyBorder="1" applyAlignment="1">
      <alignment vertical="center"/>
    </xf>
    <xf numFmtId="0" fontId="45" fillId="36" borderId="16" xfId="0" applyFont="1" applyFill="1" applyBorder="1" applyAlignment="1">
      <alignment vertical="center"/>
    </xf>
    <xf numFmtId="181" fontId="45" fillId="35" borderId="0" xfId="62" applyNumberFormat="1" applyFont="1" applyFill="1" applyBorder="1" applyAlignment="1" applyProtection="1">
      <alignment vertical="center"/>
      <protection/>
    </xf>
    <xf numFmtId="0" fontId="45" fillId="33" borderId="0" xfId="0" applyFont="1" applyFill="1" applyBorder="1" applyAlignment="1">
      <alignment horizontal="right" vertical="center"/>
    </xf>
    <xf numFmtId="181" fontId="45" fillId="35" borderId="15" xfId="62" applyNumberFormat="1" applyFont="1" applyFill="1" applyBorder="1" applyAlignment="1" applyProtection="1">
      <alignment horizontal="center" vertical="center"/>
      <protection/>
    </xf>
    <xf numFmtId="0" fontId="45" fillId="35" borderId="12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 wrapText="1"/>
    </xf>
    <xf numFmtId="181" fontId="45" fillId="35" borderId="0" xfId="62" applyNumberFormat="1" applyFont="1" applyFill="1" applyBorder="1" applyAlignment="1" applyProtection="1">
      <alignment horizontal="center" vertical="center"/>
      <protection/>
    </xf>
    <xf numFmtId="0" fontId="45" fillId="35" borderId="0" xfId="0" applyFont="1" applyFill="1" applyAlignment="1">
      <alignment horizontal="center" vertical="center"/>
    </xf>
    <xf numFmtId="181" fontId="45" fillId="35" borderId="23" xfId="62" applyNumberFormat="1" applyFont="1" applyFill="1" applyBorder="1" applyAlignment="1" applyProtection="1">
      <alignment horizontal="center" vertical="center" wrapText="1"/>
      <protection/>
    </xf>
    <xf numFmtId="0" fontId="46" fillId="33" borderId="16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33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vertical="center"/>
    </xf>
    <xf numFmtId="181" fontId="45" fillId="33" borderId="0" xfId="62" applyNumberFormat="1" applyFont="1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right" vertical="center"/>
    </xf>
    <xf numFmtId="0" fontId="45" fillId="33" borderId="10" xfId="0" applyFont="1" applyFill="1" applyBorder="1" applyAlignment="1">
      <alignment horizontal="center" vertical="center"/>
    </xf>
    <xf numFmtId="181" fontId="45" fillId="33" borderId="11" xfId="62" applyNumberFormat="1" applyFont="1" applyFill="1" applyBorder="1" applyAlignment="1" applyProtection="1">
      <alignment horizontal="left" vertical="center" wrapText="1"/>
      <protection/>
    </xf>
    <xf numFmtId="3" fontId="45" fillId="0" borderId="11" xfId="0" applyNumberFormat="1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vertical="center" wrapText="1"/>
    </xf>
    <xf numFmtId="3" fontId="45" fillId="0" borderId="16" xfId="0" applyNumberFormat="1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181" fontId="45" fillId="33" borderId="27" xfId="62" applyNumberFormat="1" applyFont="1" applyFill="1" applyBorder="1" applyAlignment="1" applyProtection="1">
      <alignment horizontal="left" vertical="center" wrapText="1"/>
      <protection/>
    </xf>
    <xf numFmtId="3" fontId="45" fillId="33" borderId="27" xfId="0" applyNumberFormat="1" applyFont="1" applyFill="1" applyBorder="1" applyAlignment="1">
      <alignment horizontal="center" vertical="center"/>
    </xf>
    <xf numFmtId="3" fontId="45" fillId="33" borderId="28" xfId="0" applyNumberFormat="1" applyFont="1" applyFill="1" applyBorder="1" applyAlignment="1">
      <alignment horizontal="right" vertical="center"/>
    </xf>
    <xf numFmtId="3" fontId="45" fillId="33" borderId="0" xfId="0" applyNumberFormat="1" applyFont="1" applyFill="1" applyBorder="1" applyAlignment="1">
      <alignment vertical="center"/>
    </xf>
    <xf numFmtId="0" fontId="46" fillId="33" borderId="13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181" fontId="45" fillId="0" borderId="0" xfId="62" applyNumberFormat="1" applyFont="1" applyFill="1" applyBorder="1" applyAlignment="1" applyProtection="1">
      <alignment vertical="center"/>
      <protection/>
    </xf>
    <xf numFmtId="181" fontId="45" fillId="35" borderId="0" xfId="62" applyNumberFormat="1" applyFont="1" applyFill="1" applyBorder="1" applyAlignment="1" applyProtection="1">
      <alignment vertical="center" wrapText="1"/>
      <protection/>
    </xf>
    <xf numFmtId="0" fontId="45" fillId="36" borderId="17" xfId="0" applyFont="1" applyFill="1" applyBorder="1" applyAlignment="1">
      <alignment vertical="center"/>
    </xf>
    <xf numFmtId="0" fontId="45" fillId="35" borderId="0" xfId="0" applyFont="1" applyFill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3" fontId="45" fillId="34" borderId="13" xfId="62" applyNumberFormat="1" applyFont="1" applyFill="1" applyBorder="1" applyAlignment="1" applyProtection="1">
      <alignment horizontal="right" vertical="center" wrapText="1"/>
      <protection/>
    </xf>
    <xf numFmtId="0" fontId="45" fillId="35" borderId="21" xfId="0" applyFont="1" applyFill="1" applyBorder="1" applyAlignment="1">
      <alignment horizontal="center" vertical="center"/>
    </xf>
    <xf numFmtId="181" fontId="45" fillId="35" borderId="22" xfId="62" applyNumberFormat="1" applyFont="1" applyFill="1" applyBorder="1" applyAlignment="1" applyProtection="1">
      <alignment horizontal="left" vertical="center" wrapText="1"/>
      <protection/>
    </xf>
    <xf numFmtId="181" fontId="45" fillId="35" borderId="13" xfId="62" applyNumberFormat="1" applyFont="1" applyFill="1" applyBorder="1" applyAlignment="1" applyProtection="1">
      <alignment horizontal="left" vertical="center" wrapText="1"/>
      <protection/>
    </xf>
    <xf numFmtId="0" fontId="45" fillId="35" borderId="15" xfId="0" applyFont="1" applyFill="1" applyBorder="1" applyAlignment="1">
      <alignment horizontal="center" vertical="center"/>
    </xf>
    <xf numFmtId="181" fontId="45" fillId="35" borderId="16" xfId="62" applyNumberFormat="1" applyFont="1" applyFill="1" applyBorder="1" applyAlignment="1" applyProtection="1">
      <alignment horizontal="left" vertical="center" wrapText="1"/>
      <protection/>
    </xf>
    <xf numFmtId="0" fontId="45" fillId="35" borderId="27" xfId="0" applyFont="1" applyFill="1" applyBorder="1" applyAlignment="1">
      <alignment vertical="center"/>
    </xf>
    <xf numFmtId="3" fontId="45" fillId="35" borderId="28" xfId="0" applyNumberFormat="1" applyFont="1" applyFill="1" applyBorder="1" applyAlignment="1">
      <alignment horizontal="right" vertical="center"/>
    </xf>
    <xf numFmtId="182" fontId="45" fillId="35" borderId="0" xfId="63" applyFont="1" applyFill="1" applyAlignment="1">
      <alignment vertical="center"/>
      <protection/>
    </xf>
    <xf numFmtId="3" fontId="45" fillId="35" borderId="0" xfId="63" applyNumberFormat="1" applyFont="1" applyFill="1" applyAlignment="1">
      <alignment horizontal="center" vertical="center"/>
      <protection/>
    </xf>
    <xf numFmtId="0" fontId="45" fillId="35" borderId="0" xfId="0" applyFont="1" applyFill="1" applyAlignment="1">
      <alignment horizontal="center" vertical="center"/>
    </xf>
    <xf numFmtId="181" fontId="45" fillId="35" borderId="18" xfId="62" applyNumberFormat="1" applyFont="1" applyFill="1" applyBorder="1" applyAlignment="1" applyProtection="1">
      <alignment horizontal="center" vertical="center"/>
      <protection/>
    </xf>
    <xf numFmtId="4" fontId="45" fillId="35" borderId="29" xfId="0" applyNumberFormat="1" applyFont="1" applyFill="1" applyBorder="1" applyAlignment="1">
      <alignment vertical="center"/>
    </xf>
    <xf numFmtId="4" fontId="45" fillId="35" borderId="30" xfId="0" applyNumberFormat="1" applyFont="1" applyFill="1" applyBorder="1" applyAlignment="1">
      <alignment vertical="center"/>
    </xf>
    <xf numFmtId="0" fontId="45" fillId="35" borderId="0" xfId="0" applyFont="1" applyFill="1" applyAlignment="1">
      <alignment horizontal="right" vertical="center"/>
    </xf>
    <xf numFmtId="3" fontId="45" fillId="37" borderId="13" xfId="0" applyNumberFormat="1" applyFont="1" applyFill="1" applyBorder="1" applyAlignment="1">
      <alignment horizontal="right" vertical="center"/>
    </xf>
    <xf numFmtId="0" fontId="45" fillId="0" borderId="22" xfId="0" applyFont="1" applyFill="1" applyBorder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6" xfId="0" applyFont="1" applyFill="1" applyBorder="1" applyAlignment="1">
      <alignment horizontal="left" vertical="center" wrapText="1"/>
    </xf>
    <xf numFmtId="0" fontId="45" fillId="33" borderId="13" xfId="57" applyFont="1" applyFill="1" applyBorder="1" applyAlignment="1">
      <alignment horizontal="left" vertical="center" wrapText="1"/>
      <protection/>
    </xf>
    <xf numFmtId="0" fontId="45" fillId="33" borderId="17" xfId="57" applyFont="1" applyFill="1" applyBorder="1" applyAlignment="1">
      <alignment horizontal="left" vertical="center" wrapText="1"/>
      <protection/>
    </xf>
    <xf numFmtId="0" fontId="45" fillId="0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0" borderId="32" xfId="0" applyFont="1" applyFill="1" applyBorder="1" applyAlignment="1">
      <alignment horizontal="center" vertical="center"/>
    </xf>
    <xf numFmtId="0" fontId="45" fillId="0" borderId="33" xfId="0" applyFont="1" applyFill="1" applyBorder="1" applyAlignment="1">
      <alignment horizontal="center" vertical="center"/>
    </xf>
    <xf numFmtId="0" fontId="45" fillId="0" borderId="34" xfId="0" applyFont="1" applyFill="1" applyBorder="1" applyAlignment="1">
      <alignment horizontal="center" vertical="center"/>
    </xf>
    <xf numFmtId="0" fontId="45" fillId="33" borderId="13" xfId="57" applyFont="1" applyFill="1" applyBorder="1" applyAlignment="1">
      <alignment horizontal="center" vertical="center"/>
      <protection/>
    </xf>
    <xf numFmtId="0" fontId="45" fillId="33" borderId="17" xfId="57" applyFont="1" applyFill="1" applyBorder="1" applyAlignment="1">
      <alignment horizontal="center" vertical="center"/>
      <protection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35" xfId="0" applyFont="1" applyFill="1" applyBorder="1" applyAlignment="1">
      <alignment horizontal="center" vertical="center"/>
    </xf>
    <xf numFmtId="0" fontId="45" fillId="33" borderId="36" xfId="0" applyFont="1" applyFill="1" applyBorder="1" applyAlignment="1">
      <alignment horizontal="center" vertical="center"/>
    </xf>
    <xf numFmtId="0" fontId="45" fillId="33" borderId="37" xfId="0" applyFont="1" applyFill="1" applyBorder="1" applyAlignment="1">
      <alignment horizontal="center" vertical="center"/>
    </xf>
    <xf numFmtId="0" fontId="45" fillId="33" borderId="38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12" xfId="57" applyFont="1" applyFill="1" applyBorder="1" applyAlignment="1">
      <alignment horizontal="center" vertical="center"/>
      <protection/>
    </xf>
    <xf numFmtId="0" fontId="45" fillId="33" borderId="18" xfId="57" applyFont="1" applyFill="1" applyBorder="1" applyAlignment="1">
      <alignment horizontal="center" vertical="center"/>
      <protection/>
    </xf>
    <xf numFmtId="0" fontId="45" fillId="33" borderId="39" xfId="0" applyFont="1" applyFill="1" applyBorder="1" applyAlignment="1">
      <alignment horizontal="center" vertical="center"/>
    </xf>
    <xf numFmtId="3" fontId="45" fillId="0" borderId="13" xfId="0" applyNumberFormat="1" applyFont="1" applyFill="1" applyBorder="1" applyAlignment="1">
      <alignment horizontal="right" vertical="center"/>
    </xf>
    <xf numFmtId="4" fontId="45" fillId="35" borderId="14" xfId="0" applyNumberFormat="1" applyFont="1" applyFill="1" applyBorder="1" applyAlignment="1">
      <alignment horizontal="right" vertical="center"/>
    </xf>
    <xf numFmtId="3" fontId="45" fillId="36" borderId="27" xfId="0" applyNumberFormat="1" applyFont="1" applyFill="1" applyBorder="1" applyAlignment="1">
      <alignment horizontal="right" vertical="center"/>
    </xf>
    <xf numFmtId="3" fontId="45" fillId="36" borderId="28" xfId="0" applyNumberFormat="1" applyFont="1" applyFill="1" applyBorder="1" applyAlignment="1">
      <alignment horizontal="right" vertical="center"/>
    </xf>
    <xf numFmtId="4" fontId="45" fillId="37" borderId="40" xfId="0" applyNumberFormat="1" applyFont="1" applyFill="1" applyBorder="1" applyAlignment="1">
      <alignment horizontal="right" vertical="center"/>
    </xf>
    <xf numFmtId="3" fontId="45" fillId="36" borderId="41" xfId="0" applyNumberFormat="1" applyFont="1" applyFill="1" applyBorder="1" applyAlignment="1">
      <alignment horizontal="right" vertical="center"/>
    </xf>
    <xf numFmtId="3" fontId="45" fillId="37" borderId="42" xfId="0" applyNumberFormat="1" applyFont="1" applyFill="1" applyBorder="1" applyAlignment="1">
      <alignment vertical="center"/>
    </xf>
    <xf numFmtId="181" fontId="45" fillId="35" borderId="0" xfId="62" applyNumberFormat="1" applyFont="1" applyFill="1" applyBorder="1" applyAlignment="1" applyProtection="1">
      <alignment horizontal="center" vertical="center"/>
      <protection/>
    </xf>
    <xf numFmtId="3" fontId="45" fillId="0" borderId="22" xfId="0" applyNumberFormat="1" applyFont="1" applyFill="1" applyBorder="1" applyAlignment="1">
      <alignment horizontal="right" vertical="center"/>
    </xf>
    <xf numFmtId="3" fontId="45" fillId="37" borderId="22" xfId="0" applyNumberFormat="1" applyFont="1" applyFill="1" applyBorder="1" applyAlignment="1">
      <alignment vertical="center"/>
    </xf>
    <xf numFmtId="3" fontId="45" fillId="35" borderId="43" xfId="0" applyNumberFormat="1" applyFont="1" applyFill="1" applyBorder="1" applyAlignment="1">
      <alignment vertical="center"/>
    </xf>
    <xf numFmtId="3" fontId="45" fillId="35" borderId="43" xfId="0" applyNumberFormat="1" applyFont="1" applyFill="1" applyBorder="1" applyAlignment="1">
      <alignment horizontal="right" vertical="center"/>
    </xf>
    <xf numFmtId="181" fontId="45" fillId="33" borderId="0" xfId="62" applyNumberFormat="1" applyFont="1" applyFill="1" applyBorder="1" applyAlignment="1" applyProtection="1">
      <alignment vertical="center"/>
      <protection/>
    </xf>
    <xf numFmtId="3" fontId="45" fillId="36" borderId="41" xfId="0" applyNumberFormat="1" applyFont="1" applyFill="1" applyBorder="1" applyAlignment="1">
      <alignment horizontal="right" vertical="center"/>
    </xf>
    <xf numFmtId="4" fontId="45" fillId="37" borderId="42" xfId="0" applyNumberFormat="1" applyFont="1" applyFill="1" applyBorder="1" applyAlignment="1">
      <alignment vertical="center"/>
    </xf>
    <xf numFmtId="4" fontId="45" fillId="37" borderId="44" xfId="0" applyNumberFormat="1" applyFont="1" applyFill="1" applyBorder="1" applyAlignment="1">
      <alignment vertical="center"/>
    </xf>
    <xf numFmtId="3" fontId="45" fillId="35" borderId="29" xfId="0" applyNumberFormat="1" applyFont="1" applyFill="1" applyBorder="1" applyAlignment="1">
      <alignment vertical="center"/>
    </xf>
    <xf numFmtId="0" fontId="45" fillId="35" borderId="0" xfId="0" applyFont="1" applyFill="1" applyAlignment="1">
      <alignment horizontal="center" vertical="center"/>
    </xf>
    <xf numFmtId="181" fontId="45" fillId="35" borderId="45" xfId="62" applyNumberFormat="1" applyFont="1" applyFill="1" applyBorder="1" applyAlignment="1" applyProtection="1">
      <alignment horizontal="center" vertical="center"/>
      <protection/>
    </xf>
    <xf numFmtId="0" fontId="45" fillId="33" borderId="46" xfId="0" applyFont="1" applyFill="1" applyBorder="1" applyAlignment="1">
      <alignment horizontal="center" vertical="center" wrapText="1"/>
    </xf>
    <xf numFmtId="3" fontId="45" fillId="33" borderId="47" xfId="0" applyNumberFormat="1" applyFont="1" applyFill="1" applyBorder="1" applyAlignment="1">
      <alignment horizontal="right" vertical="center" wrapText="1"/>
    </xf>
    <xf numFmtId="3" fontId="45" fillId="34" borderId="43" xfId="0" applyNumberFormat="1" applyFont="1" applyFill="1" applyBorder="1" applyAlignment="1">
      <alignment horizontal="right" vertical="center" wrapText="1"/>
    </xf>
    <xf numFmtId="3" fontId="45" fillId="33" borderId="14" xfId="0" applyNumberFormat="1" applyFont="1" applyFill="1" applyBorder="1" applyAlignment="1">
      <alignment horizontal="right" vertical="center" wrapText="1"/>
    </xf>
    <xf numFmtId="3" fontId="45" fillId="34" borderId="30" xfId="0" applyNumberFormat="1" applyFont="1" applyFill="1" applyBorder="1" applyAlignment="1" applyProtection="1">
      <alignment horizontal="right" vertical="center"/>
      <protection locked="0"/>
    </xf>
    <xf numFmtId="3" fontId="45" fillId="33" borderId="30" xfId="0" applyNumberFormat="1" applyFont="1" applyFill="1" applyBorder="1" applyAlignment="1">
      <alignment horizontal="right" vertical="center" wrapText="1"/>
    </xf>
    <xf numFmtId="3" fontId="45" fillId="34" borderId="30" xfId="0" applyNumberFormat="1" applyFont="1" applyFill="1" applyBorder="1" applyAlignment="1">
      <alignment horizontal="right" vertical="center" wrapText="1"/>
    </xf>
    <xf numFmtId="3" fontId="45" fillId="34" borderId="14" xfId="57" applyNumberFormat="1" applyFont="1" applyFill="1" applyBorder="1" applyAlignment="1">
      <alignment horizontal="right" vertical="center" wrapText="1"/>
      <protection/>
    </xf>
    <xf numFmtId="3" fontId="45" fillId="34" borderId="29" xfId="57" applyNumberFormat="1" applyFont="1" applyFill="1" applyBorder="1" applyAlignment="1">
      <alignment horizontal="right" vertical="center" wrapText="1"/>
      <protection/>
    </xf>
    <xf numFmtId="3" fontId="45" fillId="34" borderId="43" xfId="0" applyNumberFormat="1" applyFont="1" applyFill="1" applyBorder="1" applyAlignment="1" applyProtection="1">
      <alignment horizontal="right" vertical="center"/>
      <protection locked="0"/>
    </xf>
    <xf numFmtId="3" fontId="45" fillId="34" borderId="14" xfId="0" applyNumberFormat="1" applyFont="1" applyFill="1" applyBorder="1" applyAlignment="1" applyProtection="1">
      <alignment horizontal="right" vertical="center"/>
      <protection locked="0"/>
    </xf>
    <xf numFmtId="3" fontId="45" fillId="34" borderId="29" xfId="0" applyNumberFormat="1" applyFont="1" applyFill="1" applyBorder="1" applyAlignment="1" applyProtection="1">
      <alignment horizontal="right" vertical="center"/>
      <protection locked="0"/>
    </xf>
    <xf numFmtId="3" fontId="45" fillId="34" borderId="14" xfId="0" applyNumberFormat="1" applyFont="1" applyFill="1" applyBorder="1" applyAlignment="1">
      <alignment horizontal="right" vertical="center" wrapText="1"/>
    </xf>
    <xf numFmtId="3" fontId="45" fillId="33" borderId="43" xfId="0" applyNumberFormat="1" applyFont="1" applyFill="1" applyBorder="1" applyAlignment="1">
      <alignment horizontal="right" vertical="center" wrapText="1"/>
    </xf>
    <xf numFmtId="3" fontId="45" fillId="34" borderId="46" xfId="0" applyNumberFormat="1" applyFont="1" applyFill="1" applyBorder="1" applyAlignment="1" applyProtection="1">
      <alignment horizontal="right" vertical="center"/>
      <protection locked="0"/>
    </xf>
    <xf numFmtId="3" fontId="45" fillId="33" borderId="28" xfId="0" applyNumberFormat="1" applyFont="1" applyFill="1" applyBorder="1" applyAlignment="1">
      <alignment horizontal="right" vertical="center" wrapText="1"/>
    </xf>
    <xf numFmtId="181" fontId="45" fillId="33" borderId="45" xfId="62" applyNumberFormat="1" applyFont="1" applyFill="1" applyBorder="1" applyAlignment="1" applyProtection="1">
      <alignment horizontal="center" vertical="center"/>
      <protection/>
    </xf>
    <xf numFmtId="0" fontId="0" fillId="0" borderId="0" xfId="57">
      <alignment/>
      <protection/>
    </xf>
    <xf numFmtId="0" fontId="45" fillId="0" borderId="0" xfId="57" applyFont="1" applyFill="1" applyAlignment="1">
      <alignment vertical="center"/>
      <protection/>
    </xf>
    <xf numFmtId="0" fontId="45" fillId="35" borderId="0" xfId="57" applyFont="1" applyFill="1" applyAlignment="1">
      <alignment vertical="center"/>
      <protection/>
    </xf>
    <xf numFmtId="0" fontId="45" fillId="0" borderId="0" xfId="57" applyFont="1" applyFill="1" applyAlignment="1">
      <alignment horizontal="center" vertical="center"/>
      <protection/>
    </xf>
    <xf numFmtId="181" fontId="45" fillId="0" borderId="0" xfId="62" applyNumberFormat="1" applyFont="1" applyFill="1" applyBorder="1" applyAlignment="1" applyProtection="1">
      <alignment horizontal="left" vertical="center"/>
      <protection/>
    </xf>
    <xf numFmtId="0" fontId="45" fillId="0" borderId="0" xfId="57" applyFont="1" applyFill="1" applyBorder="1" applyAlignment="1">
      <alignment horizontal="right" vertical="center"/>
      <protection/>
    </xf>
    <xf numFmtId="0" fontId="45" fillId="0" borderId="0" xfId="57" applyFont="1" applyFill="1" applyBorder="1" applyAlignment="1">
      <alignment vertical="center"/>
      <protection/>
    </xf>
    <xf numFmtId="181" fontId="45" fillId="0" borderId="45" xfId="62" applyNumberFormat="1" applyFont="1" applyFill="1" applyBorder="1" applyAlignment="1" applyProtection="1">
      <alignment horizontal="center" vertical="center"/>
      <protection/>
    </xf>
    <xf numFmtId="0" fontId="45" fillId="35" borderId="48" xfId="57" applyFont="1" applyFill="1" applyBorder="1" applyAlignment="1">
      <alignment horizontal="center" vertical="center" wrapText="1"/>
      <protection/>
    </xf>
    <xf numFmtId="0" fontId="45" fillId="0" borderId="25" xfId="57" applyFont="1" applyFill="1" applyBorder="1" applyAlignment="1">
      <alignment horizontal="center" vertical="center"/>
      <protection/>
    </xf>
    <xf numFmtId="181" fontId="45" fillId="0" borderId="27" xfId="62" applyNumberFormat="1" applyFont="1" applyFill="1" applyBorder="1" applyAlignment="1" applyProtection="1">
      <alignment horizontal="left" vertical="center" wrapText="1"/>
      <protection/>
    </xf>
    <xf numFmtId="3" fontId="45" fillId="34" borderId="28" xfId="57" applyNumberFormat="1" applyFont="1" applyFill="1" applyBorder="1" applyAlignment="1">
      <alignment horizontal="right" vertical="center"/>
      <protection/>
    </xf>
    <xf numFmtId="0" fontId="45" fillId="0" borderId="0" xfId="0" applyFont="1" applyBorder="1" applyAlignment="1">
      <alignment vertical="center"/>
    </xf>
    <xf numFmtId="181" fontId="45" fillId="33" borderId="45" xfId="0" applyNumberFormat="1" applyFont="1" applyFill="1" applyBorder="1" applyAlignment="1">
      <alignment horizontal="center" vertical="center"/>
    </xf>
    <xf numFmtId="0" fontId="45" fillId="33" borderId="48" xfId="0" applyFont="1" applyFill="1" applyBorder="1" applyAlignment="1">
      <alignment horizontal="center" vertical="center" wrapText="1"/>
    </xf>
    <xf numFmtId="10" fontId="45" fillId="38" borderId="49" xfId="0" applyNumberFormat="1" applyFont="1" applyFill="1" applyBorder="1" applyAlignment="1">
      <alignment horizontal="right" vertical="center"/>
    </xf>
    <xf numFmtId="3" fontId="45" fillId="0" borderId="48" xfId="0" applyNumberFormat="1" applyFont="1" applyFill="1" applyBorder="1" applyAlignment="1">
      <alignment horizontal="right" vertical="center"/>
    </xf>
    <xf numFmtId="0" fontId="45" fillId="35" borderId="46" xfId="0" applyFont="1" applyFill="1" applyBorder="1" applyAlignment="1">
      <alignment horizontal="center" vertical="center" wrapText="1"/>
    </xf>
    <xf numFmtId="3" fontId="45" fillId="34" borderId="43" xfId="62" applyNumberFormat="1" applyFont="1" applyFill="1" applyBorder="1" applyAlignment="1" applyProtection="1">
      <alignment horizontal="right" vertical="center" wrapText="1"/>
      <protection/>
    </xf>
    <xf numFmtId="3" fontId="45" fillId="34" borderId="14" xfId="62" applyNumberFormat="1" applyFont="1" applyFill="1" applyBorder="1" applyAlignment="1" applyProtection="1">
      <alignment horizontal="right" vertical="center" wrapText="1"/>
      <protection/>
    </xf>
    <xf numFmtId="0" fontId="45" fillId="33" borderId="14" xfId="0" applyFont="1" applyFill="1" applyBorder="1" applyAlignment="1">
      <alignment vertical="center"/>
    </xf>
    <xf numFmtId="0" fontId="45" fillId="35" borderId="14" xfId="0" applyFont="1" applyFill="1" applyBorder="1" applyAlignment="1">
      <alignment vertical="center"/>
    </xf>
    <xf numFmtId="0" fontId="45" fillId="33" borderId="50" xfId="0" applyFont="1" applyFill="1" applyBorder="1" applyAlignment="1">
      <alignment vertical="center"/>
    </xf>
    <xf numFmtId="0" fontId="45" fillId="33" borderId="43" xfId="0" applyFont="1" applyFill="1" applyBorder="1" applyAlignment="1">
      <alignment vertical="center"/>
    </xf>
    <xf numFmtId="181" fontId="45" fillId="35" borderId="38" xfId="62" applyNumberFormat="1" applyFont="1" applyFill="1" applyBorder="1" applyAlignment="1" applyProtection="1">
      <alignment horizontal="center" vertical="center"/>
      <protection/>
    </xf>
    <xf numFmtId="0" fontId="45" fillId="36" borderId="20" xfId="0" applyFont="1" applyFill="1" applyBorder="1" applyAlignment="1">
      <alignment vertical="center"/>
    </xf>
    <xf numFmtId="3" fontId="45" fillId="36" borderId="20" xfId="0" applyNumberFormat="1" applyFont="1" applyFill="1" applyBorder="1" applyAlignment="1">
      <alignment vertical="center"/>
    </xf>
    <xf numFmtId="3" fontId="45" fillId="35" borderId="47" xfId="0" applyNumberFormat="1" applyFont="1" applyFill="1" applyBorder="1" applyAlignment="1">
      <alignment vertical="center"/>
    </xf>
    <xf numFmtId="181" fontId="45" fillId="33" borderId="51" xfId="62" applyNumberFormat="1" applyFont="1" applyFill="1" applyBorder="1" applyAlignment="1" applyProtection="1">
      <alignment horizontal="left" vertical="center" wrapText="1"/>
      <protection/>
    </xf>
    <xf numFmtId="4" fontId="45" fillId="37" borderId="13" xfId="0" applyNumberFormat="1" applyFont="1" applyFill="1" applyBorder="1" applyAlignment="1">
      <alignment vertical="center"/>
    </xf>
    <xf numFmtId="49" fontId="45" fillId="35" borderId="12" xfId="62" applyNumberFormat="1" applyFont="1" applyFill="1" applyBorder="1" applyAlignment="1" applyProtection="1">
      <alignment horizontal="center" vertical="center"/>
      <protection/>
    </xf>
    <xf numFmtId="49" fontId="45" fillId="35" borderId="25" xfId="62" applyNumberFormat="1" applyFont="1" applyFill="1" applyBorder="1" applyAlignment="1" applyProtection="1">
      <alignment horizontal="center" vertical="center"/>
      <protection/>
    </xf>
    <xf numFmtId="181" fontId="45" fillId="35" borderId="10" xfId="62" applyNumberFormat="1" applyFont="1" applyFill="1" applyBorder="1" applyAlignment="1" applyProtection="1">
      <alignment horizontal="center" vertical="center" wrapText="1"/>
      <protection/>
    </xf>
    <xf numFmtId="181" fontId="45" fillId="35" borderId="11" xfId="62" applyNumberFormat="1" applyFont="1" applyFill="1" applyBorder="1" applyAlignment="1" applyProtection="1">
      <alignment horizontal="left" vertical="center" wrapText="1"/>
      <protection/>
    </xf>
    <xf numFmtId="49" fontId="45" fillId="35" borderId="15" xfId="62" applyNumberFormat="1" applyFont="1" applyFill="1" applyBorder="1" applyAlignment="1" applyProtection="1">
      <alignment horizontal="center" vertical="center"/>
      <protection/>
    </xf>
    <xf numFmtId="3" fontId="45" fillId="35" borderId="13" xfId="0" applyNumberFormat="1" applyFont="1" applyFill="1" applyBorder="1" applyAlignment="1">
      <alignment vertical="center"/>
    </xf>
    <xf numFmtId="3" fontId="45" fillId="35" borderId="27" xfId="0" applyNumberFormat="1" applyFont="1" applyFill="1" applyBorder="1" applyAlignment="1">
      <alignment vertical="center"/>
    </xf>
    <xf numFmtId="0" fontId="45" fillId="33" borderId="30" xfId="0" applyFont="1" applyFill="1" applyBorder="1" applyAlignment="1">
      <alignment vertical="center"/>
    </xf>
    <xf numFmtId="0" fontId="45" fillId="33" borderId="28" xfId="0" applyFont="1" applyFill="1" applyBorder="1" applyAlignment="1">
      <alignment vertical="center"/>
    </xf>
    <xf numFmtId="49" fontId="45" fillId="35" borderId="52" xfId="62" applyNumberFormat="1" applyFont="1" applyFill="1" applyBorder="1" applyAlignment="1" applyProtection="1">
      <alignment horizontal="center" vertical="center"/>
      <protection/>
    </xf>
    <xf numFmtId="0" fontId="45" fillId="33" borderId="48" xfId="0" applyFont="1" applyFill="1" applyBorder="1" applyAlignment="1">
      <alignment vertical="center"/>
    </xf>
    <xf numFmtId="3" fontId="45" fillId="0" borderId="13" xfId="0" applyNumberFormat="1" applyFont="1" applyFill="1" applyBorder="1" applyAlignment="1">
      <alignment vertical="center"/>
    </xf>
    <xf numFmtId="181" fontId="45" fillId="35" borderId="0" xfId="62" applyNumberFormat="1" applyFont="1" applyFill="1" applyBorder="1" applyAlignment="1" applyProtection="1">
      <alignment horizontal="center" vertical="center"/>
      <protection/>
    </xf>
    <xf numFmtId="181" fontId="45" fillId="0" borderId="13" xfId="62" applyNumberFormat="1" applyFont="1" applyFill="1" applyBorder="1" applyAlignment="1" applyProtection="1">
      <alignment horizontal="left" vertical="center" wrapText="1"/>
      <protection/>
    </xf>
    <xf numFmtId="181" fontId="45" fillId="0" borderId="16" xfId="62" applyNumberFormat="1" applyFont="1" applyFill="1" applyBorder="1" applyAlignment="1" applyProtection="1">
      <alignment horizontal="left" vertical="center" wrapText="1"/>
      <protection/>
    </xf>
    <xf numFmtId="3" fontId="45" fillId="0" borderId="22" xfId="0" applyNumberFormat="1" applyFont="1" applyFill="1" applyBorder="1" applyAlignment="1">
      <alignment vertical="center"/>
    </xf>
    <xf numFmtId="0" fontId="45" fillId="0" borderId="53" xfId="0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 wrapText="1"/>
    </xf>
    <xf numFmtId="184" fontId="45" fillId="34" borderId="28" xfId="0" applyNumberFormat="1" applyFont="1" applyFill="1" applyBorder="1" applyAlignment="1">
      <alignment vertical="center"/>
    </xf>
    <xf numFmtId="0" fontId="45" fillId="0" borderId="45" xfId="0" applyFont="1" applyFill="1" applyBorder="1" applyAlignment="1">
      <alignment horizontal="center" vertical="center"/>
    </xf>
    <xf numFmtId="0" fontId="45" fillId="0" borderId="46" xfId="0" applyFont="1" applyFill="1" applyBorder="1" applyAlignment="1">
      <alignment horizontal="center" vertical="center"/>
    </xf>
    <xf numFmtId="0" fontId="45" fillId="33" borderId="0" xfId="0" applyNumberFormat="1" applyFont="1" applyFill="1" applyAlignment="1">
      <alignment horizontal="left" vertical="center" wrapText="1"/>
    </xf>
    <xf numFmtId="0" fontId="45" fillId="34" borderId="0" xfId="0" applyFont="1" applyFill="1" applyBorder="1" applyAlignment="1" applyProtection="1">
      <alignment horizontal="left" vertical="center"/>
      <protection locked="0"/>
    </xf>
    <xf numFmtId="49" fontId="45" fillId="34" borderId="0" xfId="0" applyNumberFormat="1" applyFont="1" applyFill="1" applyBorder="1" applyAlignment="1" applyProtection="1">
      <alignment horizontal="left" vertical="center"/>
      <protection locked="0"/>
    </xf>
    <xf numFmtId="0" fontId="45" fillId="35" borderId="54" xfId="0" applyFont="1" applyFill="1" applyBorder="1" applyAlignment="1">
      <alignment horizontal="left" vertical="center"/>
    </xf>
    <xf numFmtId="3" fontId="45" fillId="35" borderId="55" xfId="0" applyNumberFormat="1" applyFont="1" applyFill="1" applyBorder="1" applyAlignment="1">
      <alignment horizontal="right" vertical="center"/>
    </xf>
    <xf numFmtId="3" fontId="45" fillId="35" borderId="51" xfId="0" applyNumberFormat="1" applyFont="1" applyFill="1" applyBorder="1" applyAlignment="1">
      <alignment horizontal="right" vertical="center"/>
    </xf>
    <xf numFmtId="3" fontId="45" fillId="35" borderId="56" xfId="0" applyNumberFormat="1" applyFont="1" applyFill="1" applyBorder="1" applyAlignment="1">
      <alignment horizontal="right" vertical="center"/>
    </xf>
    <xf numFmtId="181" fontId="45" fillId="35" borderId="53" xfId="62" applyNumberFormat="1" applyFont="1" applyFill="1" applyBorder="1" applyAlignment="1" applyProtection="1">
      <alignment horizontal="center" vertical="center" wrapText="1"/>
      <protection/>
    </xf>
    <xf numFmtId="181" fontId="45" fillId="35" borderId="23" xfId="62" applyNumberFormat="1" applyFont="1" applyFill="1" applyBorder="1" applyAlignment="1" applyProtection="1">
      <alignment horizontal="center" vertical="center" wrapText="1"/>
      <protection/>
    </xf>
    <xf numFmtId="183" fontId="45" fillId="34" borderId="55" xfId="0" applyNumberFormat="1" applyFont="1" applyFill="1" applyBorder="1" applyAlignment="1">
      <alignment horizontal="center" vertical="center"/>
    </xf>
    <xf numFmtId="183" fontId="45" fillId="34" borderId="51" xfId="0" applyNumberFormat="1" applyFont="1" applyFill="1" applyBorder="1" applyAlignment="1">
      <alignment horizontal="center" vertical="center"/>
    </xf>
    <xf numFmtId="3" fontId="45" fillId="33" borderId="57" xfId="0" applyNumberFormat="1" applyFont="1" applyFill="1" applyBorder="1" applyAlignment="1">
      <alignment horizontal="right" vertical="center"/>
    </xf>
    <xf numFmtId="3" fontId="45" fillId="33" borderId="58" xfId="0" applyNumberFormat="1" applyFont="1" applyFill="1" applyBorder="1" applyAlignment="1">
      <alignment horizontal="right" vertical="center"/>
    </xf>
    <xf numFmtId="3" fontId="45" fillId="33" borderId="59" xfId="0" applyNumberFormat="1" applyFont="1" applyFill="1" applyBorder="1" applyAlignment="1">
      <alignment horizontal="right" vertical="center"/>
    </xf>
    <xf numFmtId="0" fontId="45" fillId="35" borderId="60" xfId="0" applyFont="1" applyFill="1" applyBorder="1" applyAlignment="1">
      <alignment horizontal="center" vertical="center" wrapText="1"/>
    </xf>
    <xf numFmtId="0" fontId="45" fillId="35" borderId="61" xfId="0" applyFont="1" applyFill="1" applyBorder="1" applyAlignment="1">
      <alignment horizontal="center" vertical="center"/>
    </xf>
    <xf numFmtId="0" fontId="45" fillId="33" borderId="62" xfId="0" applyFont="1" applyFill="1" applyBorder="1" applyAlignment="1">
      <alignment horizontal="center" vertical="center"/>
    </xf>
    <xf numFmtId="0" fontId="45" fillId="33" borderId="29" xfId="0" applyFont="1" applyFill="1" applyBorder="1" applyAlignment="1">
      <alignment horizontal="center" vertical="center"/>
    </xf>
    <xf numFmtId="0" fontId="45" fillId="35" borderId="63" xfId="0" applyFont="1" applyFill="1" applyBorder="1" applyAlignment="1">
      <alignment horizontal="center" vertical="center" wrapText="1"/>
    </xf>
    <xf numFmtId="0" fontId="45" fillId="35" borderId="15" xfId="0" applyFont="1" applyFill="1" applyBorder="1" applyAlignment="1">
      <alignment horizontal="center" vertical="center" wrapText="1"/>
    </xf>
    <xf numFmtId="0" fontId="45" fillId="35" borderId="64" xfId="0" applyFont="1" applyFill="1" applyBorder="1" applyAlignment="1">
      <alignment horizontal="center" vertical="center" wrapText="1"/>
    </xf>
    <xf numFmtId="0" fontId="45" fillId="35" borderId="16" xfId="0" applyFont="1" applyFill="1" applyBorder="1" applyAlignment="1">
      <alignment horizontal="center" vertical="center" wrapText="1"/>
    </xf>
    <xf numFmtId="181" fontId="45" fillId="35" borderId="65" xfId="62" applyNumberFormat="1" applyFont="1" applyFill="1" applyBorder="1" applyAlignment="1" applyProtection="1">
      <alignment horizontal="center" vertical="center"/>
      <protection/>
    </xf>
    <xf numFmtId="181" fontId="45" fillId="0" borderId="0" xfId="62" applyNumberFormat="1" applyFont="1" applyFill="1" applyBorder="1" applyAlignment="1" applyProtection="1">
      <alignment horizontal="center" vertical="center"/>
      <protection/>
    </xf>
    <xf numFmtId="0" fontId="45" fillId="0" borderId="41" xfId="0" applyFont="1" applyBorder="1" applyAlignment="1">
      <alignment horizontal="left" vertical="center"/>
    </xf>
    <xf numFmtId="0" fontId="45" fillId="0" borderId="66" xfId="0" applyFont="1" applyBorder="1" applyAlignment="1">
      <alignment horizontal="left" vertical="center"/>
    </xf>
    <xf numFmtId="0" fontId="45" fillId="0" borderId="67" xfId="0" applyFont="1" applyBorder="1" applyAlignment="1">
      <alignment horizontal="center" vertical="center" wrapText="1"/>
    </xf>
    <xf numFmtId="0" fontId="45" fillId="0" borderId="39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33" borderId="67" xfId="0" applyFont="1" applyFill="1" applyBorder="1" applyAlignment="1">
      <alignment horizontal="center" vertical="center" wrapText="1"/>
    </xf>
    <xf numFmtId="0" fontId="45" fillId="33" borderId="39" xfId="0" applyFont="1" applyFill="1" applyBorder="1" applyAlignment="1">
      <alignment horizontal="center" vertical="center" wrapText="1"/>
    </xf>
    <xf numFmtId="0" fontId="45" fillId="35" borderId="53" xfId="0" applyFont="1" applyFill="1" applyBorder="1" applyAlignment="1">
      <alignment horizontal="center" vertical="center" wrapText="1"/>
    </xf>
    <xf numFmtId="0" fontId="45" fillId="35" borderId="23" xfId="0" applyFont="1" applyFill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 vertical="center"/>
    </xf>
    <xf numFmtId="0" fontId="45" fillId="0" borderId="61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63" xfId="57" applyFont="1" applyFill="1" applyBorder="1" applyAlignment="1">
      <alignment horizontal="center" vertical="center" wrapText="1"/>
      <protection/>
    </xf>
    <xf numFmtId="0" fontId="45" fillId="0" borderId="15" xfId="57" applyFont="1" applyFill="1" applyBorder="1" applyAlignment="1">
      <alignment horizontal="center" vertical="center" wrapText="1"/>
      <protection/>
    </xf>
    <xf numFmtId="0" fontId="45" fillId="0" borderId="64" xfId="57" applyFont="1" applyFill="1" applyBorder="1" applyAlignment="1">
      <alignment horizontal="center" vertical="center" wrapText="1"/>
      <protection/>
    </xf>
    <xf numFmtId="0" fontId="45" fillId="0" borderId="16" xfId="57" applyFont="1" applyFill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center" vertical="center"/>
    </xf>
    <xf numFmtId="181" fontId="45" fillId="0" borderId="54" xfId="62" applyNumberFormat="1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Alignment="1">
      <alignment horizontal="center" vertical="center"/>
    </xf>
    <xf numFmtId="0" fontId="45" fillId="33" borderId="45" xfId="0" applyFont="1" applyFill="1" applyBorder="1" applyAlignment="1">
      <alignment horizontal="center" vertical="center"/>
    </xf>
    <xf numFmtId="0" fontId="45" fillId="33" borderId="46" xfId="0" applyFont="1" applyFill="1" applyBorder="1" applyAlignment="1">
      <alignment horizontal="center" vertical="center"/>
    </xf>
    <xf numFmtId="0" fontId="45" fillId="35" borderId="53" xfId="0" applyFont="1" applyFill="1" applyBorder="1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181" fontId="45" fillId="35" borderId="53" xfId="62" applyNumberFormat="1" applyFont="1" applyFill="1" applyBorder="1" applyAlignment="1" applyProtection="1">
      <alignment horizontal="center" vertical="center"/>
      <protection/>
    </xf>
    <xf numFmtId="181" fontId="45" fillId="35" borderId="23" xfId="62" applyNumberFormat="1" applyFont="1" applyFill="1" applyBorder="1" applyAlignment="1" applyProtection="1">
      <alignment horizontal="center" vertical="center"/>
      <protection/>
    </xf>
    <xf numFmtId="181" fontId="45" fillId="35" borderId="67" xfId="62" applyNumberFormat="1" applyFont="1" applyFill="1" applyBorder="1" applyAlignment="1" applyProtection="1">
      <alignment horizontal="center" vertical="center" wrapText="1"/>
      <protection/>
    </xf>
    <xf numFmtId="181" fontId="45" fillId="35" borderId="39" xfId="62" applyNumberFormat="1" applyFont="1" applyFill="1" applyBorder="1" applyAlignment="1" applyProtection="1">
      <alignment horizontal="center" vertical="center" wrapText="1"/>
      <protection/>
    </xf>
    <xf numFmtId="181" fontId="45" fillId="35" borderId="54" xfId="62" applyNumberFormat="1" applyFont="1" applyFill="1" applyBorder="1" applyAlignment="1" applyProtection="1">
      <alignment horizontal="left" vertical="center" wrapText="1"/>
      <protection/>
    </xf>
    <xf numFmtId="181" fontId="45" fillId="35" borderId="0" xfId="62" applyNumberFormat="1" applyFont="1" applyFill="1" applyBorder="1" applyAlignment="1" applyProtection="1">
      <alignment horizontal="center" vertical="center"/>
      <protection/>
    </xf>
    <xf numFmtId="181" fontId="45" fillId="33" borderId="53" xfId="0" applyNumberFormat="1" applyFont="1" applyFill="1" applyBorder="1" applyAlignment="1">
      <alignment horizontal="center" vertical="center" wrapText="1"/>
    </xf>
    <xf numFmtId="0" fontId="45" fillId="33" borderId="51" xfId="0" applyFont="1" applyFill="1" applyBorder="1" applyAlignment="1">
      <alignment horizontal="center" vertical="center"/>
    </xf>
    <xf numFmtId="0" fontId="45" fillId="33" borderId="67" xfId="0" applyFont="1" applyFill="1" applyBorder="1" applyAlignment="1">
      <alignment horizontal="center" vertical="center" wrapText="1"/>
    </xf>
    <xf numFmtId="0" fontId="45" fillId="33" borderId="52" xfId="0" applyFont="1" applyFill="1" applyBorder="1" applyAlignment="1">
      <alignment horizontal="center" vertical="center" wrapText="1"/>
    </xf>
    <xf numFmtId="0" fontId="45" fillId="33" borderId="53" xfId="0" applyFont="1" applyFill="1" applyBorder="1" applyAlignment="1">
      <alignment horizontal="center" vertical="center" wrapText="1"/>
    </xf>
    <xf numFmtId="0" fontId="45" fillId="33" borderId="51" xfId="0" applyFont="1" applyFill="1" applyBorder="1" applyAlignment="1">
      <alignment horizontal="center" vertical="center" wrapText="1"/>
    </xf>
    <xf numFmtId="181" fontId="45" fillId="33" borderId="0" xfId="62" applyNumberFormat="1" applyFont="1" applyFill="1" applyBorder="1" applyAlignment="1" applyProtection="1">
      <alignment horizontal="center" vertical="center"/>
      <protection/>
    </xf>
    <xf numFmtId="0" fontId="45" fillId="35" borderId="18" xfId="0" applyFont="1" applyFill="1" applyBorder="1" applyAlignment="1">
      <alignment horizontal="center" vertical="center" wrapText="1"/>
    </xf>
    <xf numFmtId="0" fontId="45" fillId="35" borderId="17" xfId="0" applyFont="1" applyFill="1" applyBorder="1" applyAlignment="1">
      <alignment horizontal="center" vertical="center" wrapText="1"/>
    </xf>
    <xf numFmtId="0" fontId="45" fillId="35" borderId="45" xfId="0" applyFont="1" applyFill="1" applyBorder="1" applyAlignment="1">
      <alignment horizontal="center" vertical="center"/>
    </xf>
    <xf numFmtId="0" fontId="45" fillId="35" borderId="46" xfId="0" applyFont="1" applyFill="1" applyBorder="1" applyAlignment="1">
      <alignment horizontal="center" vertical="center"/>
    </xf>
    <xf numFmtId="0" fontId="45" fillId="33" borderId="49" xfId="0" applyFont="1" applyFill="1" applyBorder="1" applyAlignment="1">
      <alignment vertical="center"/>
    </xf>
    <xf numFmtId="183" fontId="45" fillId="34" borderId="56" xfId="0" applyNumberFormat="1" applyFont="1" applyFill="1" applyBorder="1" applyAlignment="1">
      <alignment horizontal="center" vertical="center"/>
    </xf>
    <xf numFmtId="0" fontId="45" fillId="33" borderId="54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andard_A" xfId="62"/>
    <cellStyle name="Standard_A_1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66675</xdr:rowOff>
    </xdr:from>
    <xdr:to>
      <xdr:col>2</xdr:col>
      <xdr:colOff>171450</xdr:colOff>
      <xdr:row>8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23431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S3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32.7109375" style="2" customWidth="1"/>
    <col min="3" max="3" width="4.7109375" style="2" customWidth="1"/>
    <col min="4" max="4" width="23.28125" style="2" customWidth="1"/>
    <col min="5" max="21" width="9.140625" style="2" customWidth="1"/>
    <col min="22" max="22" width="8.57421875" style="2" customWidth="1"/>
    <col min="23" max="16384" width="9.140625" style="2" customWidth="1"/>
  </cols>
  <sheetData>
    <row r="1" s="1" customFormat="1" ht="15" customHeight="1">
      <c r="AS1" s="1" t="s">
        <v>1</v>
      </c>
    </row>
    <row r="2" s="1" customFormat="1" ht="15" customHeight="1">
      <c r="AS2" s="1" t="s">
        <v>26</v>
      </c>
    </row>
    <row r="3" s="1" customFormat="1" ht="15" customHeight="1">
      <c r="AS3" s="1" t="s">
        <v>27</v>
      </c>
    </row>
    <row r="4" s="1" customFormat="1" ht="15" customHeight="1">
      <c r="AS4" s="1">
        <v>3</v>
      </c>
    </row>
    <row r="5" s="1" customFormat="1" ht="15" customHeight="1"/>
    <row r="6" s="1" customFormat="1" ht="15" customHeight="1"/>
    <row r="7" s="1" customFormat="1" ht="15" customHeight="1"/>
    <row r="8" s="1" customFormat="1" ht="15" customHeight="1"/>
    <row r="9" s="1" customFormat="1" ht="15" customHeight="1"/>
    <row r="10" s="1" customFormat="1" ht="15" customHeight="1">
      <c r="B10" s="1" t="s">
        <v>110</v>
      </c>
    </row>
    <row r="11" spans="2:3" s="1" customFormat="1" ht="15" customHeight="1">
      <c r="B11" s="1" t="s">
        <v>29</v>
      </c>
      <c r="C11" s="2" t="s">
        <v>143</v>
      </c>
    </row>
    <row r="12" s="1" customFormat="1" ht="15" customHeight="1"/>
    <row r="13" s="1" customFormat="1" ht="15" customHeight="1"/>
    <row r="14" spans="2:11" s="1" customFormat="1" ht="15" customHeight="1">
      <c r="B14" s="1" t="s">
        <v>64</v>
      </c>
      <c r="E14" s="243"/>
      <c r="F14" s="243"/>
      <c r="G14" s="243"/>
      <c r="H14" s="243"/>
      <c r="I14" s="243"/>
      <c r="J14" s="243"/>
      <c r="K14" s="243"/>
    </row>
    <row r="15" spans="2:11" s="1" customFormat="1" ht="15" customHeight="1">
      <c r="B15" s="1" t="s">
        <v>65</v>
      </c>
      <c r="E15" s="243"/>
      <c r="F15" s="243"/>
      <c r="G15" s="243"/>
      <c r="H15" s="243"/>
      <c r="I15" s="243"/>
      <c r="J15" s="243"/>
      <c r="K15" s="243"/>
    </row>
    <row r="16" spans="2:11" s="1" customFormat="1" ht="15" customHeight="1">
      <c r="B16" s="1" t="s">
        <v>80</v>
      </c>
      <c r="E16" s="243"/>
      <c r="F16" s="243"/>
      <c r="G16" s="243"/>
      <c r="H16" s="243"/>
      <c r="I16" s="243"/>
      <c r="J16" s="243"/>
      <c r="K16" s="243"/>
    </row>
    <row r="17" spans="5:11" s="1" customFormat="1" ht="15" customHeight="1">
      <c r="E17" s="3"/>
      <c r="F17" s="3"/>
      <c r="G17" s="3"/>
      <c r="H17" s="3"/>
      <c r="I17" s="3"/>
      <c r="J17" s="3"/>
      <c r="K17" s="3"/>
    </row>
    <row r="18" spans="2:11" s="4" customFormat="1" ht="15" customHeight="1">
      <c r="B18" s="4" t="s">
        <v>135</v>
      </c>
      <c r="E18" s="5"/>
      <c r="F18" s="6"/>
      <c r="G18" s="6"/>
      <c r="H18" s="6"/>
      <c r="I18" s="6"/>
      <c r="J18" s="6"/>
      <c r="K18" s="6"/>
    </row>
    <row r="19" spans="5:11" s="1" customFormat="1" ht="15" customHeight="1">
      <c r="E19" s="3"/>
      <c r="F19" s="3"/>
      <c r="G19" s="3"/>
      <c r="H19" s="3"/>
      <c r="I19" s="3"/>
      <c r="J19" s="3"/>
      <c r="K19" s="3"/>
    </row>
    <row r="20" spans="2:11" s="1" customFormat="1" ht="15" customHeight="1">
      <c r="B20" s="1" t="s">
        <v>30</v>
      </c>
      <c r="E20" s="243"/>
      <c r="F20" s="243"/>
      <c r="G20" s="243"/>
      <c r="H20" s="243"/>
      <c r="I20" s="243"/>
      <c r="J20" s="243"/>
      <c r="K20" s="243"/>
    </row>
    <row r="21" spans="5:11" s="1" customFormat="1" ht="15" customHeight="1">
      <c r="E21" s="3"/>
      <c r="F21" s="3"/>
      <c r="G21" s="3"/>
      <c r="H21" s="3"/>
      <c r="I21" s="3"/>
      <c r="J21" s="3"/>
      <c r="K21" s="3"/>
    </row>
    <row r="22" spans="2:11" s="1" customFormat="1" ht="15" customHeight="1">
      <c r="B22" s="1" t="s">
        <v>31</v>
      </c>
      <c r="D22" s="1" t="s">
        <v>2</v>
      </c>
      <c r="E22" s="243"/>
      <c r="F22" s="243"/>
      <c r="G22" s="243"/>
      <c r="H22" s="243"/>
      <c r="I22" s="243"/>
      <c r="J22" s="243"/>
      <c r="K22" s="243"/>
    </row>
    <row r="23" spans="5:11" s="1" customFormat="1" ht="15" customHeight="1">
      <c r="E23" s="3"/>
      <c r="F23" s="3"/>
      <c r="G23" s="3"/>
      <c r="H23" s="3"/>
      <c r="I23" s="3"/>
      <c r="J23" s="3"/>
      <c r="K23" s="3"/>
    </row>
    <row r="24" spans="4:11" s="1" customFormat="1" ht="15" customHeight="1">
      <c r="D24" s="1" t="s">
        <v>3</v>
      </c>
      <c r="E24" s="243"/>
      <c r="F24" s="243"/>
      <c r="G24" s="243"/>
      <c r="H24" s="243"/>
      <c r="I24" s="243"/>
      <c r="J24" s="243"/>
      <c r="K24" s="243"/>
    </row>
    <row r="25" spans="5:11" s="1" customFormat="1" ht="15" customHeight="1">
      <c r="E25" s="3"/>
      <c r="F25" s="3"/>
      <c r="G25" s="3"/>
      <c r="H25" s="3"/>
      <c r="I25" s="3"/>
      <c r="J25" s="3"/>
      <c r="K25" s="3"/>
    </row>
    <row r="26" spans="4:11" s="1" customFormat="1" ht="15" customHeight="1">
      <c r="D26" s="1" t="s">
        <v>28</v>
      </c>
      <c r="E26" s="243"/>
      <c r="F26" s="243"/>
      <c r="G26" s="243"/>
      <c r="H26" s="243"/>
      <c r="I26" s="243"/>
      <c r="J26" s="243"/>
      <c r="K26" s="243"/>
    </row>
    <row r="27" spans="5:11" s="1" customFormat="1" ht="15" customHeight="1">
      <c r="E27" s="3"/>
      <c r="F27" s="3"/>
      <c r="G27" s="3"/>
      <c r="H27" s="3"/>
      <c r="I27" s="3"/>
      <c r="J27" s="3"/>
      <c r="K27" s="3"/>
    </row>
    <row r="28" spans="2:11" s="1" customFormat="1" ht="15" customHeight="1">
      <c r="B28" s="1" t="s">
        <v>67</v>
      </c>
      <c r="E28" s="244"/>
      <c r="F28" s="244"/>
      <c r="G28" s="244"/>
      <c r="H28" s="244"/>
      <c r="I28" s="244"/>
      <c r="J28" s="244"/>
      <c r="K28" s="244"/>
    </row>
    <row r="29" spans="5:10" s="1" customFormat="1" ht="15" customHeight="1">
      <c r="E29" s="7"/>
      <c r="F29" s="7"/>
      <c r="G29" s="7"/>
      <c r="H29" s="7"/>
      <c r="I29" s="7"/>
      <c r="J29" s="7"/>
    </row>
    <row r="30" s="9" customFormat="1" ht="15" customHeight="1">
      <c r="B30" s="8" t="s">
        <v>66</v>
      </c>
    </row>
    <row r="31" spans="2:4" s="9" customFormat="1" ht="15" customHeight="1">
      <c r="B31" s="10" t="s">
        <v>115</v>
      </c>
      <c r="C31" s="11"/>
      <c r="D31" s="11"/>
    </row>
    <row r="32" spans="2:4" s="9" customFormat="1" ht="15" customHeight="1">
      <c r="B32" s="12"/>
      <c r="C32" s="13"/>
      <c r="D32" s="13"/>
    </row>
    <row r="33" spans="2:11" s="9" customFormat="1" ht="30" customHeight="1">
      <c r="B33" s="242"/>
      <c r="C33" s="242"/>
      <c r="D33" s="242"/>
      <c r="E33" s="242"/>
      <c r="F33" s="242"/>
      <c r="G33" s="242"/>
      <c r="H33" s="242"/>
      <c r="I33" s="242"/>
      <c r="J33" s="242"/>
      <c r="K33" s="242"/>
    </row>
    <row r="34" s="9" customFormat="1" ht="15" customHeight="1"/>
    <row r="35" s="9" customFormat="1" ht="15" customHeight="1"/>
    <row r="36" s="9" customFormat="1" ht="15" customHeight="1"/>
    <row r="37" s="9" customFormat="1" ht="15" customHeight="1"/>
    <row r="38" s="9" customFormat="1" ht="15" customHeight="1"/>
    <row r="39" s="9" customFormat="1" ht="15" customHeight="1"/>
    <row r="40" s="9" customFormat="1" ht="15" customHeight="1"/>
    <row r="41" s="9" customFormat="1" ht="15" customHeight="1"/>
    <row r="42" s="9" customFormat="1" ht="15" customHeight="1"/>
    <row r="43" s="9" customFormat="1" ht="15" customHeight="1"/>
    <row r="44" s="9" customFormat="1" ht="15" customHeight="1"/>
    <row r="45" s="9" customFormat="1" ht="15" customHeight="1"/>
    <row r="46" s="9" customFormat="1" ht="15" customHeight="1"/>
    <row r="47" s="9" customFormat="1" ht="15" customHeight="1"/>
    <row r="48" s="9" customFormat="1" ht="15" customHeight="1"/>
    <row r="49" s="9" customFormat="1" ht="15" customHeight="1"/>
    <row r="50" s="9" customFormat="1" ht="15" customHeight="1"/>
    <row r="51" s="9" customFormat="1" ht="15" customHeight="1"/>
    <row r="52" s="9" customFormat="1" ht="15" customHeight="1"/>
    <row r="53" s="9" customFormat="1" ht="15" customHeight="1"/>
    <row r="54" s="9" customFormat="1" ht="15" customHeight="1"/>
    <row r="55" s="9" customFormat="1" ht="15" customHeight="1"/>
    <row r="56" s="9" customFormat="1" ht="15" customHeight="1"/>
    <row r="57" s="9" customFormat="1" ht="15" customHeight="1"/>
    <row r="58" s="9" customFormat="1" ht="15" customHeight="1"/>
    <row r="59" s="9" customFormat="1" ht="15" customHeight="1"/>
    <row r="60" s="9" customFormat="1" ht="15" customHeight="1"/>
    <row r="61" s="9" customFormat="1" ht="15" customHeight="1"/>
    <row r="62" s="9" customFormat="1" ht="15" customHeight="1"/>
    <row r="63" s="9" customFormat="1" ht="15" customHeight="1"/>
    <row r="64" s="9" customFormat="1" ht="15" customHeight="1"/>
    <row r="65" s="9" customFormat="1" ht="15" customHeight="1"/>
    <row r="66" s="9" customFormat="1" ht="15" customHeight="1"/>
    <row r="67" s="9" customFormat="1" ht="15" customHeight="1"/>
    <row r="68" s="9" customFormat="1" ht="15" customHeight="1"/>
    <row r="69" s="9" customFormat="1" ht="15" customHeight="1"/>
    <row r="70" s="9" customFormat="1" ht="15" customHeight="1"/>
    <row r="71" s="9" customFormat="1" ht="15" customHeight="1"/>
    <row r="72" s="9" customFormat="1" ht="15" customHeight="1"/>
    <row r="73" s="9" customFormat="1" ht="15" customHeight="1"/>
    <row r="74" s="9" customFormat="1" ht="15" customHeight="1"/>
    <row r="75" s="9" customFormat="1" ht="15" customHeight="1"/>
    <row r="76" s="9" customFormat="1" ht="15" customHeight="1"/>
    <row r="77" s="9" customFormat="1" ht="15" customHeight="1"/>
    <row r="78" s="9" customFormat="1" ht="15" customHeight="1"/>
    <row r="79" s="9" customFormat="1" ht="15" customHeight="1"/>
    <row r="80" s="9" customFormat="1" ht="15" customHeight="1"/>
    <row r="81" s="9" customFormat="1" ht="15" customHeight="1"/>
    <row r="82" s="9" customFormat="1" ht="15" customHeight="1"/>
    <row r="83" s="9" customFormat="1" ht="15" customHeight="1"/>
    <row r="84" s="9" customFormat="1" ht="15" customHeight="1"/>
    <row r="85" s="9" customFormat="1" ht="15" customHeight="1"/>
    <row r="86" s="9" customFormat="1" ht="15" customHeight="1"/>
    <row r="87" s="9" customFormat="1" ht="15" customHeight="1"/>
    <row r="88" s="9" customFormat="1" ht="15" customHeight="1"/>
    <row r="89" s="9" customFormat="1" ht="15" customHeight="1"/>
    <row r="90" s="9" customFormat="1" ht="15" customHeight="1"/>
    <row r="91" s="9" customFormat="1" ht="15" customHeight="1"/>
    <row r="92" s="9" customFormat="1" ht="15" customHeight="1"/>
    <row r="93" s="9" customFormat="1" ht="15" customHeight="1"/>
    <row r="94" s="9" customFormat="1" ht="15" customHeight="1"/>
    <row r="95" s="9" customFormat="1" ht="15" customHeight="1"/>
    <row r="96" s="9" customFormat="1" ht="15" customHeight="1"/>
    <row r="97" s="9" customFormat="1" ht="15" customHeight="1"/>
    <row r="98" s="9" customFormat="1" ht="15" customHeight="1"/>
    <row r="99" s="9" customFormat="1" ht="15" customHeight="1"/>
    <row r="100" s="9" customFormat="1" ht="15" customHeight="1"/>
    <row r="101" s="9" customFormat="1" ht="15" customHeight="1"/>
    <row r="102" s="9" customFormat="1" ht="15" customHeight="1"/>
    <row r="103" s="9" customFormat="1" ht="15" customHeight="1"/>
    <row r="104" s="9" customFormat="1" ht="15" customHeight="1"/>
    <row r="105" s="9" customFormat="1" ht="15" customHeight="1"/>
    <row r="106" s="9" customFormat="1" ht="15" customHeight="1"/>
    <row r="107" s="9" customFormat="1" ht="15" customHeight="1"/>
    <row r="108" s="9" customFormat="1" ht="15" customHeight="1"/>
    <row r="109" s="9" customFormat="1" ht="15" customHeight="1"/>
    <row r="110" s="9" customFormat="1" ht="15" customHeight="1"/>
    <row r="111" s="9" customFormat="1" ht="15" customHeight="1"/>
    <row r="112" s="9" customFormat="1" ht="15" customHeight="1"/>
    <row r="113" s="9" customFormat="1" ht="15" customHeight="1"/>
    <row r="114" s="9" customFormat="1" ht="15" customHeight="1"/>
    <row r="115" s="9" customFormat="1" ht="15" customHeight="1"/>
    <row r="116" s="9" customFormat="1" ht="15" customHeight="1"/>
    <row r="117" s="9" customFormat="1" ht="15" customHeight="1"/>
    <row r="118" s="9" customFormat="1" ht="15" customHeight="1"/>
    <row r="119" s="9" customFormat="1" ht="15" customHeight="1"/>
    <row r="120" s="9" customFormat="1" ht="15" customHeight="1"/>
    <row r="121" s="9" customFormat="1" ht="15" customHeight="1"/>
    <row r="122" s="9" customFormat="1" ht="15" customHeight="1"/>
    <row r="123" s="9" customFormat="1" ht="15" customHeight="1"/>
    <row r="124" s="9" customFormat="1" ht="15" customHeight="1"/>
    <row r="125" s="9" customFormat="1" ht="15" customHeight="1"/>
    <row r="126" s="9" customFormat="1" ht="15" customHeight="1"/>
    <row r="127" s="9" customFormat="1" ht="15" customHeight="1"/>
    <row r="128" s="9" customFormat="1" ht="15" customHeight="1"/>
    <row r="129" s="9" customFormat="1" ht="15" customHeight="1"/>
    <row r="130" s="9" customFormat="1" ht="15" customHeight="1"/>
    <row r="131" s="9" customFormat="1" ht="15" customHeight="1"/>
    <row r="132" s="9" customFormat="1" ht="15" customHeight="1"/>
    <row r="133" s="9" customFormat="1" ht="15" customHeight="1"/>
    <row r="134" s="9" customFormat="1" ht="15" customHeight="1"/>
    <row r="135" s="9" customFormat="1" ht="15" customHeight="1"/>
    <row r="136" s="9" customFormat="1" ht="15" customHeight="1"/>
    <row r="137" s="9" customFormat="1" ht="15" customHeight="1"/>
    <row r="138" s="9" customFormat="1" ht="15" customHeight="1"/>
    <row r="139" s="9" customFormat="1" ht="15" customHeight="1"/>
    <row r="140" s="9" customFormat="1" ht="15" customHeight="1"/>
    <row r="141" s="9" customFormat="1" ht="15" customHeight="1"/>
    <row r="142" s="9" customFormat="1" ht="15" customHeight="1"/>
    <row r="143" s="9" customFormat="1" ht="15" customHeight="1"/>
    <row r="144" s="9" customFormat="1" ht="15" customHeight="1"/>
    <row r="145" s="9" customFormat="1" ht="15" customHeight="1"/>
    <row r="146" s="9" customFormat="1" ht="15" customHeight="1"/>
    <row r="147" s="9" customFormat="1" ht="15" customHeight="1"/>
    <row r="148" s="9" customFormat="1" ht="15" customHeight="1"/>
    <row r="149" s="9" customFormat="1" ht="15" customHeight="1"/>
    <row r="150" s="9" customFormat="1" ht="15" customHeight="1"/>
    <row r="151" s="9" customFormat="1" ht="15" customHeight="1"/>
    <row r="152" s="9" customFormat="1" ht="15" customHeight="1"/>
    <row r="153" s="9" customFormat="1" ht="15" customHeight="1"/>
    <row r="154" s="9" customFormat="1" ht="15" customHeight="1"/>
    <row r="155" s="9" customFormat="1" ht="15" customHeight="1"/>
    <row r="156" s="9" customFormat="1" ht="15" customHeight="1"/>
    <row r="157" s="9" customFormat="1" ht="15" customHeight="1"/>
    <row r="158" s="9" customFormat="1" ht="15" customHeight="1"/>
    <row r="159" s="9" customFormat="1" ht="15" customHeight="1"/>
    <row r="160" s="9" customFormat="1" ht="15" customHeight="1"/>
    <row r="161" s="9" customFormat="1" ht="15" customHeight="1"/>
    <row r="162" s="9" customFormat="1" ht="15" customHeight="1"/>
    <row r="163" s="9" customFormat="1" ht="15" customHeight="1"/>
    <row r="164" s="9" customFormat="1" ht="15" customHeight="1"/>
    <row r="165" s="9" customFormat="1" ht="15" customHeight="1"/>
    <row r="166" s="9" customFormat="1" ht="15" customHeight="1"/>
    <row r="167" s="9" customFormat="1" ht="15" customHeight="1"/>
    <row r="168" s="9" customFormat="1" ht="15" customHeight="1"/>
    <row r="169" s="9" customFormat="1" ht="15" customHeight="1"/>
    <row r="170" s="9" customFormat="1" ht="15" customHeight="1"/>
    <row r="171" s="9" customFormat="1" ht="15" customHeight="1"/>
    <row r="172" s="9" customFormat="1" ht="15" customHeight="1"/>
    <row r="173" s="9" customFormat="1" ht="15" customHeight="1"/>
    <row r="174" s="9" customFormat="1" ht="15" customHeight="1"/>
    <row r="175" s="9" customFormat="1" ht="15" customHeight="1"/>
    <row r="176" s="9" customFormat="1" ht="15" customHeight="1"/>
    <row r="177" s="9" customFormat="1" ht="15" customHeight="1"/>
    <row r="178" s="9" customFormat="1" ht="15" customHeight="1"/>
    <row r="179" s="9" customFormat="1" ht="15" customHeight="1"/>
    <row r="180" s="9" customFormat="1" ht="15" customHeight="1"/>
    <row r="181" s="9" customFormat="1" ht="15" customHeight="1"/>
    <row r="182" s="9" customFormat="1" ht="15" customHeight="1"/>
    <row r="183" s="9" customFormat="1" ht="15" customHeight="1"/>
    <row r="184" s="9" customFormat="1" ht="15" customHeight="1"/>
    <row r="185" s="9" customFormat="1" ht="15" customHeight="1"/>
    <row r="186" s="9" customFormat="1" ht="15" customHeight="1"/>
    <row r="187" s="9" customFormat="1" ht="15" customHeight="1"/>
    <row r="188" s="9" customFormat="1" ht="15" customHeight="1"/>
    <row r="189" s="9" customFormat="1" ht="15" customHeight="1"/>
    <row r="190" s="9" customFormat="1" ht="15" customHeight="1"/>
    <row r="191" s="9" customFormat="1" ht="15" customHeight="1"/>
    <row r="192" s="9" customFormat="1" ht="15" customHeight="1"/>
    <row r="193" s="9" customFormat="1" ht="15" customHeight="1"/>
    <row r="194" s="9" customFormat="1" ht="15" customHeight="1"/>
    <row r="195" s="9" customFormat="1" ht="15" customHeight="1"/>
    <row r="196" s="9" customFormat="1" ht="15" customHeight="1"/>
    <row r="197" s="9" customFormat="1" ht="15" customHeight="1"/>
    <row r="198" s="9" customFormat="1" ht="15" customHeight="1"/>
    <row r="199" s="9" customFormat="1" ht="15" customHeight="1"/>
    <row r="200" s="9" customFormat="1" ht="15" customHeight="1"/>
    <row r="201" s="9" customFormat="1" ht="15" customHeight="1"/>
    <row r="202" s="9" customFormat="1" ht="15" customHeight="1"/>
    <row r="203" s="9" customFormat="1" ht="15" customHeight="1"/>
    <row r="204" s="9" customFormat="1" ht="15" customHeight="1"/>
    <row r="205" s="9" customFormat="1" ht="15" customHeight="1"/>
    <row r="206" s="9" customFormat="1" ht="15" customHeight="1"/>
    <row r="207" s="9" customFormat="1" ht="15" customHeight="1"/>
    <row r="208" s="9" customFormat="1" ht="15" customHeight="1"/>
    <row r="209" s="9" customFormat="1" ht="15" customHeight="1"/>
    <row r="210" s="9" customFormat="1" ht="15" customHeight="1"/>
    <row r="211" s="9" customFormat="1" ht="15" customHeight="1"/>
    <row r="212" s="9" customFormat="1" ht="15" customHeight="1"/>
    <row r="213" s="9" customFormat="1" ht="15" customHeight="1"/>
    <row r="214" s="9" customFormat="1" ht="15" customHeight="1"/>
    <row r="215" s="9" customFormat="1" ht="15" customHeight="1"/>
    <row r="216" s="9" customFormat="1" ht="15" customHeight="1"/>
    <row r="217" s="9" customFormat="1" ht="15" customHeight="1"/>
    <row r="218" s="9" customFormat="1" ht="15" customHeight="1"/>
    <row r="219" s="9" customFormat="1" ht="15" customHeight="1"/>
    <row r="220" s="9" customFormat="1" ht="15" customHeight="1"/>
    <row r="221" s="9" customFormat="1" ht="15" customHeight="1"/>
    <row r="222" s="9" customFormat="1" ht="15" customHeight="1"/>
    <row r="223" s="9" customFormat="1" ht="15" customHeight="1"/>
    <row r="224" s="9" customFormat="1" ht="15" customHeight="1"/>
    <row r="225" s="9" customFormat="1" ht="15" customHeight="1"/>
    <row r="226" s="9" customFormat="1" ht="15" customHeight="1"/>
    <row r="227" s="9" customFormat="1" ht="15" customHeight="1"/>
    <row r="228" s="9" customFormat="1" ht="15" customHeight="1"/>
    <row r="229" s="9" customFormat="1" ht="15" customHeight="1"/>
    <row r="230" s="9" customFormat="1" ht="15" customHeight="1"/>
    <row r="231" s="9" customFormat="1" ht="15" customHeight="1"/>
    <row r="232" s="9" customFormat="1" ht="15" customHeight="1"/>
    <row r="233" s="9" customFormat="1" ht="15" customHeight="1"/>
    <row r="234" s="9" customFormat="1" ht="15" customHeight="1"/>
    <row r="235" s="9" customFormat="1" ht="15" customHeight="1"/>
    <row r="236" s="9" customFormat="1" ht="15" customHeight="1"/>
    <row r="237" s="9" customFormat="1" ht="15" customHeight="1"/>
    <row r="238" s="9" customFormat="1" ht="15" customHeight="1"/>
    <row r="239" s="9" customFormat="1" ht="15" customHeight="1"/>
    <row r="240" s="9" customFormat="1" ht="15" customHeight="1"/>
    <row r="241" s="9" customFormat="1" ht="15" customHeight="1"/>
    <row r="242" s="9" customFormat="1" ht="15" customHeight="1"/>
    <row r="243" s="9" customFormat="1" ht="15" customHeight="1"/>
    <row r="244" s="9" customFormat="1" ht="15" customHeight="1"/>
    <row r="245" s="9" customFormat="1" ht="15" customHeight="1"/>
    <row r="246" s="9" customFormat="1" ht="15" customHeight="1"/>
    <row r="247" s="9" customFormat="1" ht="15" customHeight="1"/>
    <row r="248" s="9" customFormat="1" ht="15" customHeight="1"/>
    <row r="249" s="9" customFormat="1" ht="15" customHeight="1"/>
    <row r="250" s="9" customFormat="1" ht="15" customHeight="1"/>
    <row r="251" s="9" customFormat="1" ht="15" customHeight="1"/>
    <row r="252" s="9" customFormat="1" ht="15" customHeight="1"/>
    <row r="253" s="9" customFormat="1" ht="15" customHeight="1"/>
    <row r="254" s="9" customFormat="1" ht="15" customHeight="1"/>
    <row r="255" s="9" customFormat="1" ht="15" customHeight="1"/>
    <row r="256" s="9" customFormat="1" ht="15" customHeight="1"/>
    <row r="257" s="9" customFormat="1" ht="15" customHeight="1"/>
    <row r="258" s="9" customFormat="1" ht="15" customHeight="1"/>
    <row r="259" s="9" customFormat="1" ht="15" customHeight="1"/>
    <row r="260" s="9" customFormat="1" ht="15" customHeight="1"/>
    <row r="261" s="9" customFormat="1" ht="15" customHeight="1"/>
    <row r="262" s="9" customFormat="1" ht="15" customHeight="1"/>
    <row r="263" s="9" customFormat="1" ht="15" customHeight="1"/>
    <row r="264" s="9" customFormat="1" ht="15" customHeight="1"/>
    <row r="265" s="9" customFormat="1" ht="15" customHeight="1"/>
    <row r="266" s="9" customFormat="1" ht="15" customHeight="1"/>
    <row r="267" s="9" customFormat="1" ht="15" customHeight="1"/>
    <row r="268" s="9" customFormat="1" ht="15" customHeight="1"/>
    <row r="269" s="9" customFormat="1" ht="15" customHeight="1"/>
    <row r="270" s="9" customFormat="1" ht="15" customHeight="1"/>
    <row r="271" s="9" customFormat="1" ht="15" customHeight="1"/>
    <row r="272" s="9" customFormat="1" ht="15" customHeight="1"/>
    <row r="273" s="9" customFormat="1" ht="15" customHeight="1"/>
    <row r="274" s="9" customFormat="1" ht="15" customHeight="1"/>
    <row r="275" s="9" customFormat="1" ht="15" customHeight="1"/>
    <row r="276" s="9" customFormat="1" ht="15" customHeight="1"/>
    <row r="277" s="9" customFormat="1" ht="15" customHeight="1"/>
    <row r="278" s="9" customFormat="1" ht="15" customHeight="1"/>
    <row r="279" s="9" customFormat="1" ht="15" customHeight="1"/>
    <row r="280" s="9" customFormat="1" ht="15" customHeight="1"/>
    <row r="281" s="9" customFormat="1" ht="15" customHeight="1"/>
    <row r="282" s="9" customFormat="1" ht="15" customHeight="1"/>
    <row r="283" s="9" customFormat="1" ht="15" customHeight="1"/>
    <row r="284" s="9" customFormat="1" ht="15" customHeight="1"/>
    <row r="285" s="9" customFormat="1" ht="15" customHeight="1"/>
    <row r="286" s="9" customFormat="1" ht="15" customHeight="1"/>
    <row r="287" s="9" customFormat="1" ht="15" customHeight="1"/>
    <row r="288" s="9" customFormat="1" ht="15" customHeight="1"/>
    <row r="289" s="9" customFormat="1" ht="15" customHeight="1"/>
    <row r="290" s="9" customFormat="1" ht="15" customHeight="1"/>
    <row r="291" s="9" customFormat="1" ht="15" customHeight="1"/>
    <row r="292" s="9" customFormat="1" ht="15" customHeight="1"/>
    <row r="293" s="9" customFormat="1" ht="15" customHeight="1"/>
    <row r="294" s="9" customFormat="1" ht="15" customHeight="1"/>
    <row r="295" s="9" customFormat="1" ht="15" customHeight="1"/>
    <row r="296" s="9" customFormat="1" ht="15" customHeight="1"/>
    <row r="297" s="9" customFormat="1" ht="15" customHeight="1"/>
    <row r="298" s="9" customFormat="1" ht="15" customHeight="1"/>
    <row r="299" s="9" customFormat="1" ht="15" customHeight="1"/>
    <row r="300" s="9" customFormat="1" ht="15" customHeight="1"/>
    <row r="301" s="9" customFormat="1" ht="15" customHeight="1"/>
    <row r="302" s="9" customFormat="1" ht="15" customHeight="1"/>
    <row r="303" s="9" customFormat="1" ht="15" customHeight="1"/>
    <row r="304" s="9" customFormat="1" ht="15" customHeight="1"/>
    <row r="305" s="9" customFormat="1" ht="15" customHeight="1"/>
    <row r="306" s="9" customFormat="1" ht="15" customHeight="1"/>
    <row r="307" s="9" customFormat="1" ht="15" customHeight="1"/>
    <row r="308" s="9" customFormat="1" ht="15" customHeight="1"/>
    <row r="309" s="9" customFormat="1" ht="15" customHeight="1"/>
    <row r="310" s="9" customFormat="1" ht="15" customHeight="1"/>
    <row r="311" s="9" customFormat="1" ht="15" customHeight="1"/>
    <row r="312" s="9" customFormat="1" ht="15" customHeight="1"/>
    <row r="313" s="9" customFormat="1" ht="15" customHeight="1"/>
    <row r="314" s="9" customFormat="1" ht="15" customHeight="1"/>
    <row r="315" s="9" customFormat="1" ht="15" customHeight="1"/>
    <row r="316" s="9" customFormat="1" ht="15" customHeight="1"/>
    <row r="317" s="9" customFormat="1" ht="15" customHeight="1"/>
    <row r="318" s="9" customFormat="1" ht="15" customHeight="1"/>
    <row r="319" s="9" customFormat="1" ht="15" customHeight="1"/>
    <row r="320" s="9" customFormat="1" ht="15" customHeight="1"/>
    <row r="321" s="9" customFormat="1" ht="15" customHeight="1"/>
    <row r="322" s="9" customFormat="1" ht="15" customHeight="1"/>
    <row r="323" s="9" customFormat="1" ht="15" customHeight="1"/>
    <row r="324" s="9" customFormat="1" ht="15" customHeight="1"/>
    <row r="325" s="9" customFormat="1" ht="15" customHeight="1"/>
    <row r="326" s="9" customFormat="1" ht="15" customHeight="1"/>
  </sheetData>
  <sheetProtection selectLockedCells="1"/>
  <mergeCells count="9">
    <mergeCell ref="B33:K33"/>
    <mergeCell ref="E16:K16"/>
    <mergeCell ref="E24:K24"/>
    <mergeCell ref="E26:K26"/>
    <mergeCell ref="E28:K28"/>
    <mergeCell ref="E14:K14"/>
    <mergeCell ref="E15:K15"/>
    <mergeCell ref="E20:K20"/>
    <mergeCell ref="E22:K22"/>
  </mergeCells>
  <printOptions horizontalCentered="1"/>
  <pageMargins left="0.75" right="0.75" top="0.41" bottom="0.43" header="0.17" footer="0.17"/>
  <pageSetup fitToHeight="1" fitToWidth="1" horizontalDpi="600" verticalDpi="600" orientation="landscape" scale="99" r:id="rId2"/>
  <headerFooter alignWithMargins="0">
    <oddFooter>&amp;R&amp;"Arial Narrow,Regular"Страна &amp;P од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20"/>
  <sheetViews>
    <sheetView showZeros="0" zoomScale="75" zoomScaleNormal="75" workbookViewId="0" topLeftCell="A1">
      <selection activeCell="A1" sqref="A1"/>
    </sheetView>
  </sheetViews>
  <sheetFormatPr defaultColWidth="9.140625" defaultRowHeight="15" customHeight="1"/>
  <cols>
    <col min="1" max="1" width="5.7109375" style="9" customWidth="1"/>
    <col min="2" max="2" width="9.00390625" style="9" customWidth="1"/>
    <col min="3" max="3" width="61.7109375" style="9" customWidth="1"/>
    <col min="4" max="4" width="14.7109375" style="9" customWidth="1"/>
    <col min="5" max="5" width="17.57421875" style="9" customWidth="1"/>
    <col min="6" max="6" width="15.8515625" style="9" customWidth="1"/>
    <col min="7" max="7" width="18.28125" style="9" customWidth="1"/>
    <col min="8" max="8" width="15.8515625" style="9" customWidth="1"/>
    <col min="9" max="9" width="68.00390625" style="9" bestFit="1" customWidth="1"/>
    <col min="10" max="16384" width="9.140625" style="9" customWidth="1"/>
  </cols>
  <sheetData>
    <row r="1" spans="2:64" ht="15" customHeight="1">
      <c r="B1" s="15" t="s">
        <v>81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6:64" ht="15" customHeight="1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2:64" ht="15" customHeight="1">
      <c r="B3" s="1" t="str">
        <f>+CONCATENATE('Naslovna strana'!$B$14," ",'Naslovna strana'!$E$14)</f>
        <v>Назив енергетског субјекта: 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2:64" ht="15" customHeight="1">
      <c r="B4" s="15" t="str">
        <f>+CONCATENATE('Naslovna strana'!$B$11," ",'Naslovna strana'!$C$11)</f>
        <v>Енергетска делатност: Јавно снабдевање природним гасом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2:64" ht="15" customHeight="1">
      <c r="B5" s="28" t="str">
        <f>+CONCATENATE('Naslovna strana'!$B$28," ",'Naslovna strana'!$E$28)</f>
        <v>Датум обраде: 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8" spans="2:9" ht="15" customHeight="1">
      <c r="B8" s="265" t="s">
        <v>306</v>
      </c>
      <c r="C8" s="265"/>
      <c r="D8" s="265"/>
      <c r="E8" s="265"/>
      <c r="F8" s="265"/>
      <c r="G8" s="265"/>
      <c r="H8" s="265"/>
      <c r="I8" s="265"/>
    </row>
    <row r="9" spans="2:9" ht="15" customHeight="1" thickBot="1">
      <c r="B9" s="84"/>
      <c r="C9" s="53"/>
      <c r="D9" s="53"/>
      <c r="E9" s="54"/>
      <c r="F9" s="54"/>
      <c r="G9" s="54"/>
      <c r="I9" s="38" t="s">
        <v>0</v>
      </c>
    </row>
    <row r="10" spans="2:9" ht="15" customHeight="1" thickTop="1">
      <c r="B10" s="260" t="s">
        <v>124</v>
      </c>
      <c r="C10" s="262" t="s">
        <v>32</v>
      </c>
      <c r="D10" s="262" t="s">
        <v>111</v>
      </c>
      <c r="E10" s="264">
        <f>'Naslovna strana'!E18</f>
        <v>0</v>
      </c>
      <c r="F10" s="264"/>
      <c r="G10" s="249" t="s">
        <v>142</v>
      </c>
      <c r="H10" s="256" t="s">
        <v>127</v>
      </c>
      <c r="I10" s="258" t="s">
        <v>282</v>
      </c>
    </row>
    <row r="11" spans="2:9" ht="30" customHeight="1">
      <c r="B11" s="261"/>
      <c r="C11" s="263"/>
      <c r="D11" s="263"/>
      <c r="E11" s="82" t="s">
        <v>201</v>
      </c>
      <c r="F11" s="85" t="s">
        <v>202</v>
      </c>
      <c r="G11" s="250"/>
      <c r="H11" s="257"/>
      <c r="I11" s="259"/>
    </row>
    <row r="12" spans="2:9" ht="15" customHeight="1">
      <c r="B12" s="16" t="s">
        <v>4</v>
      </c>
      <c r="C12" s="55" t="s">
        <v>112</v>
      </c>
      <c r="D12" s="17" t="s">
        <v>203</v>
      </c>
      <c r="E12" s="246">
        <f>+'8. Ostvaren prihod'!P52</f>
        <v>0</v>
      </c>
      <c r="F12" s="27">
        <f>+'2. Operativni troskovi'!E75</f>
        <v>0</v>
      </c>
      <c r="G12" s="251"/>
      <c r="H12" s="253">
        <f>(F19-E12)*(1+G12)</f>
        <v>0</v>
      </c>
      <c r="I12" s="307"/>
    </row>
    <row r="13" spans="2:9" ht="15" customHeight="1">
      <c r="B13" s="18" t="s">
        <v>5</v>
      </c>
      <c r="C13" s="56" t="s">
        <v>113</v>
      </c>
      <c r="D13" s="20" t="s">
        <v>204</v>
      </c>
      <c r="E13" s="247"/>
      <c r="F13" s="47">
        <f>+'3. Troskovi amortizacije'!D13</f>
        <v>0</v>
      </c>
      <c r="G13" s="252"/>
      <c r="H13" s="254"/>
      <c r="I13" s="209"/>
    </row>
    <row r="14" spans="2:9" ht="15" customHeight="1">
      <c r="B14" s="18" t="s">
        <v>6</v>
      </c>
      <c r="C14" s="56" t="s">
        <v>144</v>
      </c>
      <c r="D14" s="106" t="s">
        <v>205</v>
      </c>
      <c r="E14" s="247"/>
      <c r="F14" s="47">
        <f>+'4. Nabavka prirodnog gasa'!P26</f>
        <v>0</v>
      </c>
      <c r="G14" s="252"/>
      <c r="H14" s="254"/>
      <c r="I14" s="209"/>
    </row>
    <row r="15" spans="2:9" ht="15" customHeight="1">
      <c r="B15" s="22" t="s">
        <v>50</v>
      </c>
      <c r="C15" s="19" t="s">
        <v>145</v>
      </c>
      <c r="D15" s="106" t="s">
        <v>206</v>
      </c>
      <c r="E15" s="247"/>
      <c r="F15" s="48">
        <f>+'5. Troskovi distribucije'!P42</f>
        <v>0</v>
      </c>
      <c r="G15" s="252"/>
      <c r="H15" s="254"/>
      <c r="I15" s="209"/>
    </row>
    <row r="16" spans="2:9" ht="15.75">
      <c r="B16" s="22" t="s">
        <v>12</v>
      </c>
      <c r="C16" s="23" t="s">
        <v>213</v>
      </c>
      <c r="D16" s="86" t="s">
        <v>207</v>
      </c>
      <c r="E16" s="247"/>
      <c r="F16" s="48">
        <f>+'6. Poslovna dobit'!E13</f>
        <v>0</v>
      </c>
      <c r="G16" s="252"/>
      <c r="H16" s="254"/>
      <c r="I16" s="209"/>
    </row>
    <row r="17" spans="2:9" ht="15.75">
      <c r="B17" s="22" t="s">
        <v>62</v>
      </c>
      <c r="C17" s="23" t="s">
        <v>214</v>
      </c>
      <c r="D17" s="112" t="s">
        <v>215</v>
      </c>
      <c r="E17" s="247"/>
      <c r="F17" s="48">
        <f>+'7. Ostali prihodi'!D15</f>
        <v>0</v>
      </c>
      <c r="G17" s="252"/>
      <c r="H17" s="254"/>
      <c r="I17" s="209"/>
    </row>
    <row r="18" spans="2:9" ht="15" customHeight="1">
      <c r="B18" s="22" t="s">
        <v>63</v>
      </c>
      <c r="C18" s="25" t="s">
        <v>114</v>
      </c>
      <c r="D18" s="24" t="s">
        <v>208</v>
      </c>
      <c r="E18" s="247"/>
      <c r="F18" s="113"/>
      <c r="G18" s="252"/>
      <c r="H18" s="254"/>
      <c r="I18" s="210" t="s">
        <v>283</v>
      </c>
    </row>
    <row r="19" spans="2:9" ht="15" customHeight="1" thickBot="1">
      <c r="B19" s="45" t="s">
        <v>74</v>
      </c>
      <c r="C19" s="74" t="s">
        <v>125</v>
      </c>
      <c r="D19" s="75" t="s">
        <v>209</v>
      </c>
      <c r="E19" s="248"/>
      <c r="F19" s="57">
        <f>F12+F13+F14+F15+F16-F17+F18</f>
        <v>0</v>
      </c>
      <c r="G19" s="308"/>
      <c r="H19" s="255"/>
      <c r="I19" s="211"/>
    </row>
    <row r="20" spans="2:9" ht="15" customHeight="1" thickTop="1">
      <c r="B20" s="245"/>
      <c r="C20" s="245"/>
      <c r="D20" s="245"/>
      <c r="E20" s="245"/>
      <c r="F20" s="245"/>
      <c r="G20" s="245"/>
      <c r="H20" s="245"/>
      <c r="I20" s="309"/>
    </row>
  </sheetData>
  <sheetProtection/>
  <mergeCells count="12">
    <mergeCell ref="I10:I11"/>
    <mergeCell ref="B10:B11"/>
    <mergeCell ref="C10:C11"/>
    <mergeCell ref="D10:D11"/>
    <mergeCell ref="E10:F10"/>
    <mergeCell ref="B8:I8"/>
    <mergeCell ref="B20:H20"/>
    <mergeCell ref="E12:E19"/>
    <mergeCell ref="G10:G11"/>
    <mergeCell ref="G12:G19"/>
    <mergeCell ref="H12:H19"/>
    <mergeCell ref="H10:H11"/>
  </mergeCells>
  <printOptions horizontalCentered="1"/>
  <pageMargins left="0.23" right="0.17" top="1.98" bottom="0.35" header="0.17" footer="0.16"/>
  <pageSetup fitToHeight="1" fitToWidth="1" horizontalDpi="600" verticalDpi="600" orientation="landscape" paperSize="9" scale="64" r:id="rId1"/>
  <headerFooter alignWithMargins="0">
    <oddFooter>&amp;R&amp;"Arial Narrow,Regular"Страна 1 од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5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3" width="9.140625" style="2" customWidth="1"/>
    <col min="4" max="4" width="80.7109375" style="32" customWidth="1"/>
    <col min="5" max="5" width="16.7109375" style="2" customWidth="1"/>
    <col min="6" max="16384" width="9.140625" style="2" customWidth="1"/>
  </cols>
  <sheetData>
    <row r="1" spans="2:5" ht="15" customHeight="1">
      <c r="B1" s="15" t="s">
        <v>81</v>
      </c>
      <c r="C1" s="15"/>
      <c r="D1" s="34"/>
      <c r="E1" s="34"/>
    </row>
    <row r="2" spans="2:5" ht="15" customHeight="1">
      <c r="B2" s="9"/>
      <c r="C2" s="9"/>
      <c r="D2" s="34"/>
      <c r="E2" s="34"/>
    </row>
    <row r="3" spans="2:5" ht="15" customHeight="1">
      <c r="B3" s="1" t="str">
        <f>+CONCATENATE('Naslovna strana'!$B$14," ",'Naslovna strana'!$E$14)</f>
        <v>Назив енергетског субјекта: </v>
      </c>
      <c r="C3" s="1"/>
      <c r="D3" s="34"/>
      <c r="E3" s="34"/>
    </row>
    <row r="4" spans="2:5" ht="15" customHeight="1">
      <c r="B4" s="28" t="str">
        <f>+CONCATENATE('Naslovna strana'!$B$11," ",'Naslovna strana'!$C$11)</f>
        <v>Енергетска делатност: Јавно снабдевање природним гасом</v>
      </c>
      <c r="C4" s="28"/>
      <c r="D4" s="2"/>
      <c r="E4" s="34"/>
    </row>
    <row r="5" spans="2:3" ht="15" customHeight="1">
      <c r="B5" s="28" t="str">
        <f>+CONCATENATE('Naslovna strana'!$B$28," ",'Naslovna strana'!$E$28)</f>
        <v>Датум обраде: </v>
      </c>
      <c r="C5" s="28"/>
    </row>
    <row r="6" spans="2:3" ht="15" customHeight="1">
      <c r="B6" s="28"/>
      <c r="C6" s="28"/>
    </row>
    <row r="7" spans="2:5" ht="15" customHeight="1">
      <c r="B7" s="270" t="s">
        <v>307</v>
      </c>
      <c r="C7" s="270"/>
      <c r="D7" s="270"/>
      <c r="E7" s="270"/>
    </row>
    <row r="8" spans="2:5" ht="15" customHeight="1">
      <c r="B8" s="35"/>
      <c r="C8" s="35"/>
      <c r="D8" s="35"/>
      <c r="E8" s="35"/>
    </row>
    <row r="9" spans="4:5" s="9" customFormat="1" ht="15" customHeight="1" thickBot="1">
      <c r="D9" s="36"/>
      <c r="E9" s="37" t="s">
        <v>0</v>
      </c>
    </row>
    <row r="10" spans="2:5" s="9" customFormat="1" ht="15" customHeight="1" thickTop="1">
      <c r="B10" s="271" t="s">
        <v>124</v>
      </c>
      <c r="C10" s="273" t="s">
        <v>136</v>
      </c>
      <c r="D10" s="273" t="s">
        <v>32</v>
      </c>
      <c r="E10" s="188">
        <f>'Naslovna strana'!E18</f>
        <v>0</v>
      </c>
    </row>
    <row r="11" spans="2:5" s="9" customFormat="1" ht="15" customHeight="1">
      <c r="B11" s="272"/>
      <c r="C11" s="274"/>
      <c r="D11" s="274"/>
      <c r="E11" s="172" t="s">
        <v>123</v>
      </c>
    </row>
    <row r="12" spans="2:5" s="9" customFormat="1" ht="15" customHeight="1">
      <c r="B12" s="148" t="s">
        <v>4</v>
      </c>
      <c r="C12" s="136">
        <v>51</v>
      </c>
      <c r="D12" s="39" t="s">
        <v>261</v>
      </c>
      <c r="E12" s="173">
        <f>E13+E14+E17+E22+E23</f>
        <v>0</v>
      </c>
    </row>
    <row r="13" spans="2:5" s="9" customFormat="1" ht="15" customHeight="1">
      <c r="B13" s="149" t="s">
        <v>68</v>
      </c>
      <c r="C13" s="137">
        <v>511</v>
      </c>
      <c r="D13" s="129" t="s">
        <v>69</v>
      </c>
      <c r="E13" s="174"/>
    </row>
    <row r="14" spans="2:5" s="9" customFormat="1" ht="15" customHeight="1">
      <c r="B14" s="18" t="s">
        <v>39</v>
      </c>
      <c r="C14" s="138">
        <v>512</v>
      </c>
      <c r="D14" s="130" t="s">
        <v>33</v>
      </c>
      <c r="E14" s="175">
        <f>E15+E16</f>
        <v>0</v>
      </c>
    </row>
    <row r="15" spans="2:5" s="9" customFormat="1" ht="15" customHeight="1">
      <c r="B15" s="41" t="s">
        <v>146</v>
      </c>
      <c r="C15" s="139"/>
      <c r="D15" s="131" t="s">
        <v>82</v>
      </c>
      <c r="E15" s="176"/>
    </row>
    <row r="16" spans="2:5" s="9" customFormat="1" ht="15" customHeight="1">
      <c r="B16" s="41" t="s">
        <v>147</v>
      </c>
      <c r="C16" s="139"/>
      <c r="D16" s="131" t="s">
        <v>83</v>
      </c>
      <c r="E16" s="176"/>
    </row>
    <row r="17" spans="2:5" s="9" customFormat="1" ht="15" customHeight="1">
      <c r="B17" s="22" t="s">
        <v>40</v>
      </c>
      <c r="C17" s="139">
        <v>513</v>
      </c>
      <c r="D17" s="131" t="s">
        <v>13</v>
      </c>
      <c r="E17" s="177">
        <f>E18+E19+E20+E21</f>
        <v>0</v>
      </c>
    </row>
    <row r="18" spans="2:5" s="9" customFormat="1" ht="15" customHeight="1">
      <c r="B18" s="41" t="s">
        <v>148</v>
      </c>
      <c r="C18" s="139"/>
      <c r="D18" s="131" t="s">
        <v>84</v>
      </c>
      <c r="E18" s="176"/>
    </row>
    <row r="19" spans="2:5" s="9" customFormat="1" ht="15" customHeight="1">
      <c r="B19" s="41" t="s">
        <v>149</v>
      </c>
      <c r="C19" s="139"/>
      <c r="D19" s="131" t="s">
        <v>85</v>
      </c>
      <c r="E19" s="176"/>
    </row>
    <row r="20" spans="2:5" s="9" customFormat="1" ht="15" customHeight="1">
      <c r="B20" s="41" t="s">
        <v>150</v>
      </c>
      <c r="C20" s="139"/>
      <c r="D20" s="131" t="s">
        <v>116</v>
      </c>
      <c r="E20" s="178"/>
    </row>
    <row r="21" spans="2:5" s="9" customFormat="1" ht="15" customHeight="1">
      <c r="B21" s="41" t="s">
        <v>151</v>
      </c>
      <c r="C21" s="139"/>
      <c r="D21" s="131" t="s">
        <v>86</v>
      </c>
      <c r="E21" s="178"/>
    </row>
    <row r="22" spans="2:5" s="9" customFormat="1" ht="15" customHeight="1">
      <c r="B22" s="150" t="s">
        <v>257</v>
      </c>
      <c r="C22" s="140">
        <v>514</v>
      </c>
      <c r="D22" s="132" t="s">
        <v>258</v>
      </c>
      <c r="E22" s="179"/>
    </row>
    <row r="23" spans="2:5" s="9" customFormat="1" ht="15" customHeight="1">
      <c r="B23" s="151" t="s">
        <v>259</v>
      </c>
      <c r="C23" s="141">
        <v>515</v>
      </c>
      <c r="D23" s="133" t="s">
        <v>260</v>
      </c>
      <c r="E23" s="180"/>
    </row>
    <row r="24" spans="2:5" s="9" customFormat="1" ht="15" customHeight="1">
      <c r="B24" s="148" t="s">
        <v>5</v>
      </c>
      <c r="C24" s="136">
        <v>52</v>
      </c>
      <c r="D24" s="42" t="s">
        <v>14</v>
      </c>
      <c r="E24" s="173">
        <f>E25+E26+E27+E28+E29+E30+E31+E32</f>
        <v>0</v>
      </c>
    </row>
    <row r="25" spans="2:5" s="9" customFormat="1" ht="15" customHeight="1">
      <c r="B25" s="149" t="s">
        <v>70</v>
      </c>
      <c r="C25" s="142">
        <v>520</v>
      </c>
      <c r="D25" s="43" t="s">
        <v>71</v>
      </c>
      <c r="E25" s="181"/>
    </row>
    <row r="26" spans="2:5" s="9" customFormat="1" ht="15" customHeight="1">
      <c r="B26" s="18" t="s">
        <v>72</v>
      </c>
      <c r="C26" s="143">
        <v>521</v>
      </c>
      <c r="D26" s="30" t="s">
        <v>73</v>
      </c>
      <c r="E26" s="182"/>
    </row>
    <row r="27" spans="2:5" s="9" customFormat="1" ht="15" customHeight="1">
      <c r="B27" s="18" t="s">
        <v>41</v>
      </c>
      <c r="C27" s="143">
        <v>522</v>
      </c>
      <c r="D27" s="30" t="s">
        <v>34</v>
      </c>
      <c r="E27" s="182"/>
    </row>
    <row r="28" spans="2:5" s="9" customFormat="1" ht="15" customHeight="1">
      <c r="B28" s="18" t="s">
        <v>42</v>
      </c>
      <c r="C28" s="143">
        <v>523</v>
      </c>
      <c r="D28" s="30" t="s">
        <v>35</v>
      </c>
      <c r="E28" s="182"/>
    </row>
    <row r="29" spans="2:10" s="9" customFormat="1" ht="15" customHeight="1">
      <c r="B29" s="18" t="s">
        <v>152</v>
      </c>
      <c r="C29" s="143">
        <v>524</v>
      </c>
      <c r="D29" s="30" t="s">
        <v>36</v>
      </c>
      <c r="E29" s="182"/>
      <c r="J29" s="14"/>
    </row>
    <row r="30" spans="2:5" s="9" customFormat="1" ht="15" customHeight="1">
      <c r="B30" s="18" t="s">
        <v>153</v>
      </c>
      <c r="C30" s="143">
        <v>525</v>
      </c>
      <c r="D30" s="30" t="s">
        <v>37</v>
      </c>
      <c r="E30" s="182"/>
    </row>
    <row r="31" spans="2:5" s="9" customFormat="1" ht="15" customHeight="1">
      <c r="B31" s="18" t="s">
        <v>154</v>
      </c>
      <c r="C31" s="143">
        <v>526</v>
      </c>
      <c r="D31" s="30" t="s">
        <v>262</v>
      </c>
      <c r="E31" s="182"/>
    </row>
    <row r="32" spans="2:5" s="9" customFormat="1" ht="15" customHeight="1">
      <c r="B32" s="22" t="s">
        <v>155</v>
      </c>
      <c r="C32" s="144">
        <v>529</v>
      </c>
      <c r="D32" s="23" t="s">
        <v>38</v>
      </c>
      <c r="E32" s="177">
        <f>E33+E34+E35+E36+E37+E38</f>
        <v>0</v>
      </c>
    </row>
    <row r="33" spans="2:5" s="9" customFormat="1" ht="15" customHeight="1">
      <c r="B33" s="29" t="s">
        <v>156</v>
      </c>
      <c r="C33" s="143"/>
      <c r="D33" s="30" t="s">
        <v>87</v>
      </c>
      <c r="E33" s="182"/>
    </row>
    <row r="34" spans="2:5" s="9" customFormat="1" ht="15" customHeight="1">
      <c r="B34" s="29" t="s">
        <v>157</v>
      </c>
      <c r="C34" s="143"/>
      <c r="D34" s="30" t="s">
        <v>88</v>
      </c>
      <c r="E34" s="182"/>
    </row>
    <row r="35" spans="2:5" s="9" customFormat="1" ht="15" customHeight="1">
      <c r="B35" s="41" t="s">
        <v>158</v>
      </c>
      <c r="C35" s="144"/>
      <c r="D35" s="23" t="s">
        <v>89</v>
      </c>
      <c r="E35" s="176"/>
    </row>
    <row r="36" spans="2:5" s="9" customFormat="1" ht="15" customHeight="1">
      <c r="B36" s="41" t="s">
        <v>159</v>
      </c>
      <c r="C36" s="144"/>
      <c r="D36" s="23" t="s">
        <v>137</v>
      </c>
      <c r="E36" s="176"/>
    </row>
    <row r="37" spans="2:5" s="9" customFormat="1" ht="15" customHeight="1">
      <c r="B37" s="41" t="s">
        <v>160</v>
      </c>
      <c r="C37" s="144"/>
      <c r="D37" s="23" t="s">
        <v>117</v>
      </c>
      <c r="E37" s="176"/>
    </row>
    <row r="38" spans="2:5" s="9" customFormat="1" ht="15" customHeight="1">
      <c r="B38" s="31" t="s">
        <v>161</v>
      </c>
      <c r="C38" s="145"/>
      <c r="D38" s="26" t="s">
        <v>90</v>
      </c>
      <c r="E38" s="183"/>
    </row>
    <row r="39" spans="2:5" s="9" customFormat="1" ht="15" customHeight="1">
      <c r="B39" s="148" t="s">
        <v>6</v>
      </c>
      <c r="C39" s="136">
        <v>53</v>
      </c>
      <c r="D39" s="42" t="s">
        <v>15</v>
      </c>
      <c r="E39" s="173">
        <f>E40+E41+E44+E45+E48+E49+E50+E51+E52</f>
        <v>0</v>
      </c>
    </row>
    <row r="40" spans="2:5" s="9" customFormat="1" ht="15" customHeight="1">
      <c r="B40" s="149" t="s">
        <v>7</v>
      </c>
      <c r="C40" s="142">
        <v>530</v>
      </c>
      <c r="D40" s="43" t="s">
        <v>43</v>
      </c>
      <c r="E40" s="181"/>
    </row>
    <row r="41" spans="2:5" s="9" customFormat="1" ht="15" customHeight="1">
      <c r="B41" s="18" t="s">
        <v>8</v>
      </c>
      <c r="C41" s="143">
        <v>531</v>
      </c>
      <c r="D41" s="30" t="s">
        <v>17</v>
      </c>
      <c r="E41" s="175">
        <f>E42+E43</f>
        <v>0</v>
      </c>
    </row>
    <row r="42" spans="2:5" s="9" customFormat="1" ht="15" customHeight="1">
      <c r="B42" s="29" t="s">
        <v>91</v>
      </c>
      <c r="C42" s="143"/>
      <c r="D42" s="30" t="s">
        <v>118</v>
      </c>
      <c r="E42" s="182"/>
    </row>
    <row r="43" spans="2:5" s="9" customFormat="1" ht="15" customHeight="1">
      <c r="B43" s="29" t="s">
        <v>92</v>
      </c>
      <c r="C43" s="143"/>
      <c r="D43" s="30" t="s">
        <v>93</v>
      </c>
      <c r="E43" s="182"/>
    </row>
    <row r="44" spans="2:5" s="9" customFormat="1" ht="15" customHeight="1">
      <c r="B44" s="18" t="s">
        <v>9</v>
      </c>
      <c r="C44" s="143">
        <v>532</v>
      </c>
      <c r="D44" s="30" t="s">
        <v>16</v>
      </c>
      <c r="E44" s="184"/>
    </row>
    <row r="45" spans="2:5" s="9" customFormat="1" ht="15" customHeight="1">
      <c r="B45" s="18" t="s">
        <v>10</v>
      </c>
      <c r="C45" s="143">
        <v>533</v>
      </c>
      <c r="D45" s="30" t="s">
        <v>18</v>
      </c>
      <c r="E45" s="175">
        <f>E46+E47</f>
        <v>0</v>
      </c>
    </row>
    <row r="46" spans="2:5" s="9" customFormat="1" ht="15" customHeight="1">
      <c r="B46" s="29" t="s">
        <v>162</v>
      </c>
      <c r="C46" s="143"/>
      <c r="D46" s="30" t="s">
        <v>119</v>
      </c>
      <c r="E46" s="182"/>
    </row>
    <row r="47" spans="2:5" s="9" customFormat="1" ht="15" customHeight="1">
      <c r="B47" s="29" t="s">
        <v>163</v>
      </c>
      <c r="C47" s="143"/>
      <c r="D47" s="30" t="s">
        <v>94</v>
      </c>
      <c r="E47" s="182"/>
    </row>
    <row r="48" spans="2:5" s="9" customFormat="1" ht="15" customHeight="1">
      <c r="B48" s="18" t="s">
        <v>11</v>
      </c>
      <c r="C48" s="143">
        <v>534</v>
      </c>
      <c r="D48" s="30" t="s">
        <v>44</v>
      </c>
      <c r="E48" s="182"/>
    </row>
    <row r="49" spans="2:5" s="9" customFormat="1" ht="15" customHeight="1">
      <c r="B49" s="18" t="s">
        <v>47</v>
      </c>
      <c r="C49" s="143">
        <v>535</v>
      </c>
      <c r="D49" s="30" t="s">
        <v>19</v>
      </c>
      <c r="E49" s="182"/>
    </row>
    <row r="50" spans="2:5" s="9" customFormat="1" ht="15" customHeight="1">
      <c r="B50" s="18" t="s">
        <v>48</v>
      </c>
      <c r="C50" s="143">
        <v>536</v>
      </c>
      <c r="D50" s="30" t="s">
        <v>45</v>
      </c>
      <c r="E50" s="182"/>
    </row>
    <row r="51" spans="2:5" s="9" customFormat="1" ht="15" customHeight="1">
      <c r="B51" s="22" t="s">
        <v>49</v>
      </c>
      <c r="C51" s="144">
        <v>537</v>
      </c>
      <c r="D51" s="23" t="s">
        <v>120</v>
      </c>
      <c r="E51" s="176"/>
    </row>
    <row r="52" spans="2:5" s="9" customFormat="1" ht="15" customHeight="1">
      <c r="B52" s="22" t="s">
        <v>164</v>
      </c>
      <c r="C52" s="144">
        <v>539</v>
      </c>
      <c r="D52" s="23" t="s">
        <v>46</v>
      </c>
      <c r="E52" s="178"/>
    </row>
    <row r="53" spans="2:5" s="9" customFormat="1" ht="15" customHeight="1">
      <c r="B53" s="148" t="s">
        <v>50</v>
      </c>
      <c r="C53" s="136">
        <v>55</v>
      </c>
      <c r="D53" s="42" t="s">
        <v>20</v>
      </c>
      <c r="E53" s="173">
        <f>E54+E60+E61+E65+E66+E67+E70+E71</f>
        <v>0</v>
      </c>
    </row>
    <row r="54" spans="2:5" s="9" customFormat="1" ht="15" customHeight="1">
      <c r="B54" s="149" t="s">
        <v>54</v>
      </c>
      <c r="C54" s="142">
        <v>550</v>
      </c>
      <c r="D54" s="43" t="s">
        <v>21</v>
      </c>
      <c r="E54" s="185">
        <f>E55+E56+E57+E58+E59</f>
        <v>0</v>
      </c>
    </row>
    <row r="55" spans="2:5" s="9" customFormat="1" ht="30" customHeight="1">
      <c r="B55" s="40" t="s">
        <v>165</v>
      </c>
      <c r="C55" s="142"/>
      <c r="D55" s="43" t="s">
        <v>138</v>
      </c>
      <c r="E55" s="181"/>
    </row>
    <row r="56" spans="2:5" s="9" customFormat="1" ht="15" customHeight="1">
      <c r="B56" s="40" t="s">
        <v>166</v>
      </c>
      <c r="C56" s="142"/>
      <c r="D56" s="43" t="s">
        <v>96</v>
      </c>
      <c r="E56" s="181"/>
    </row>
    <row r="57" spans="2:5" s="9" customFormat="1" ht="15" customHeight="1">
      <c r="B57" s="40" t="s">
        <v>167</v>
      </c>
      <c r="C57" s="142"/>
      <c r="D57" s="43" t="s">
        <v>121</v>
      </c>
      <c r="E57" s="181"/>
    </row>
    <row r="58" spans="2:5" s="9" customFormat="1" ht="15" customHeight="1">
      <c r="B58" s="40" t="s">
        <v>168</v>
      </c>
      <c r="C58" s="142"/>
      <c r="D58" s="30" t="s">
        <v>95</v>
      </c>
      <c r="E58" s="181"/>
    </row>
    <row r="59" spans="2:5" s="9" customFormat="1" ht="15" customHeight="1">
      <c r="B59" s="40" t="s">
        <v>169</v>
      </c>
      <c r="C59" s="142"/>
      <c r="D59" s="43" t="s">
        <v>97</v>
      </c>
      <c r="E59" s="181"/>
    </row>
    <row r="60" spans="2:5" s="9" customFormat="1" ht="15" customHeight="1">
      <c r="B60" s="18" t="s">
        <v>55</v>
      </c>
      <c r="C60" s="143">
        <v>551</v>
      </c>
      <c r="D60" s="30" t="s">
        <v>22</v>
      </c>
      <c r="E60" s="182"/>
    </row>
    <row r="61" spans="2:5" s="9" customFormat="1" ht="15" customHeight="1">
      <c r="B61" s="18" t="s">
        <v>56</v>
      </c>
      <c r="C61" s="143">
        <v>552</v>
      </c>
      <c r="D61" s="30" t="s">
        <v>23</v>
      </c>
      <c r="E61" s="175">
        <f>E62+E63+E64</f>
        <v>0</v>
      </c>
    </row>
    <row r="62" spans="2:5" s="9" customFormat="1" ht="15" customHeight="1">
      <c r="B62" s="29" t="s">
        <v>98</v>
      </c>
      <c r="C62" s="143"/>
      <c r="D62" s="30" t="s">
        <v>99</v>
      </c>
      <c r="E62" s="182"/>
    </row>
    <row r="63" spans="2:5" s="9" customFormat="1" ht="15" customHeight="1">
      <c r="B63" s="29" t="s">
        <v>100</v>
      </c>
      <c r="C63" s="143"/>
      <c r="D63" s="30" t="s">
        <v>101</v>
      </c>
      <c r="E63" s="182"/>
    </row>
    <row r="64" spans="2:5" s="9" customFormat="1" ht="15" customHeight="1">
      <c r="B64" s="29" t="s">
        <v>170</v>
      </c>
      <c r="C64" s="143"/>
      <c r="D64" s="30" t="s">
        <v>102</v>
      </c>
      <c r="E64" s="182"/>
    </row>
    <row r="65" spans="2:5" s="9" customFormat="1" ht="15" customHeight="1">
      <c r="B65" s="18" t="s">
        <v>57</v>
      </c>
      <c r="C65" s="143">
        <v>553</v>
      </c>
      <c r="D65" s="30" t="s">
        <v>24</v>
      </c>
      <c r="E65" s="182"/>
    </row>
    <row r="66" spans="2:5" s="9" customFormat="1" ht="15" customHeight="1">
      <c r="B66" s="18" t="s">
        <v>58</v>
      </c>
      <c r="C66" s="143">
        <v>554</v>
      </c>
      <c r="D66" s="30" t="s">
        <v>51</v>
      </c>
      <c r="E66" s="182"/>
    </row>
    <row r="67" spans="2:5" s="9" customFormat="1" ht="15" customHeight="1">
      <c r="B67" s="18" t="s">
        <v>59</v>
      </c>
      <c r="C67" s="143">
        <v>555</v>
      </c>
      <c r="D67" s="30" t="s">
        <v>52</v>
      </c>
      <c r="E67" s="175">
        <f>E68+E69</f>
        <v>0</v>
      </c>
    </row>
    <row r="68" spans="2:5" s="9" customFormat="1" ht="15" customHeight="1">
      <c r="B68" s="29" t="s">
        <v>171</v>
      </c>
      <c r="C68" s="143"/>
      <c r="D68" s="30" t="s">
        <v>103</v>
      </c>
      <c r="E68" s="182"/>
    </row>
    <row r="69" spans="2:5" s="9" customFormat="1" ht="15" customHeight="1">
      <c r="B69" s="29" t="s">
        <v>172</v>
      </c>
      <c r="C69" s="143"/>
      <c r="D69" s="30" t="s">
        <v>104</v>
      </c>
      <c r="E69" s="182"/>
    </row>
    <row r="70" spans="2:5" s="9" customFormat="1" ht="15" customHeight="1">
      <c r="B70" s="18" t="s">
        <v>60</v>
      </c>
      <c r="C70" s="143">
        <v>556</v>
      </c>
      <c r="D70" s="30" t="s">
        <v>53</v>
      </c>
      <c r="E70" s="182"/>
    </row>
    <row r="71" spans="2:5" s="9" customFormat="1" ht="15" customHeight="1">
      <c r="B71" s="18" t="s">
        <v>61</v>
      </c>
      <c r="C71" s="143">
        <v>559</v>
      </c>
      <c r="D71" s="30" t="s">
        <v>25</v>
      </c>
      <c r="E71" s="175">
        <f>E72+E73</f>
        <v>0</v>
      </c>
    </row>
    <row r="72" spans="2:5" s="9" customFormat="1" ht="15" customHeight="1">
      <c r="B72" s="29" t="s">
        <v>173</v>
      </c>
      <c r="C72" s="143"/>
      <c r="D72" s="30" t="s">
        <v>122</v>
      </c>
      <c r="E72" s="182"/>
    </row>
    <row r="73" spans="2:5" s="9" customFormat="1" ht="15" customHeight="1">
      <c r="B73" s="31" t="s">
        <v>174</v>
      </c>
      <c r="C73" s="145"/>
      <c r="D73" s="26" t="s">
        <v>105</v>
      </c>
      <c r="E73" s="183"/>
    </row>
    <row r="74" spans="2:5" s="9" customFormat="1" ht="30" customHeight="1">
      <c r="B74" s="152" t="s">
        <v>12</v>
      </c>
      <c r="C74" s="146"/>
      <c r="D74" s="44" t="s">
        <v>126</v>
      </c>
      <c r="E74" s="186"/>
    </row>
    <row r="75" spans="2:5" s="9" customFormat="1" ht="15" customHeight="1" thickBot="1">
      <c r="B75" s="107" t="s">
        <v>62</v>
      </c>
      <c r="C75" s="147"/>
      <c r="D75" s="71" t="s">
        <v>175</v>
      </c>
      <c r="E75" s="187">
        <f>E12+E24+E39+E53+E74</f>
        <v>0</v>
      </c>
    </row>
    <row r="76" ht="15" customHeight="1" thickTop="1"/>
    <row r="78" spans="2:5" ht="15" customHeight="1">
      <c r="B78" s="270" t="s">
        <v>139</v>
      </c>
      <c r="C78" s="270"/>
      <c r="D78" s="270"/>
      <c r="E78" s="270"/>
    </row>
    <row r="79" ht="15" customHeight="1" thickBot="1"/>
    <row r="80" spans="2:5" s="69" customFormat="1" ht="15" customHeight="1" thickTop="1">
      <c r="B80" s="268" t="s">
        <v>124</v>
      </c>
      <c r="C80" s="275" t="s">
        <v>32</v>
      </c>
      <c r="D80" s="276"/>
      <c r="E80" s="237">
        <f>'Naslovna strana'!E18</f>
        <v>0</v>
      </c>
    </row>
    <row r="81" spans="2:5" ht="15" customHeight="1">
      <c r="B81" s="269"/>
      <c r="C81" s="277"/>
      <c r="D81" s="278"/>
      <c r="E81" s="238" t="s">
        <v>123</v>
      </c>
    </row>
    <row r="82" spans="2:5" ht="15" customHeight="1" thickBot="1">
      <c r="B82" s="46" t="s">
        <v>4</v>
      </c>
      <c r="C82" s="266" t="s">
        <v>140</v>
      </c>
      <c r="D82" s="267"/>
      <c r="E82" s="239"/>
    </row>
    <row r="83" ht="15" customHeight="1" thickTop="1"/>
    <row r="85" ht="15" customHeight="1">
      <c r="D85" s="32">
        <f>D84*1.25%</f>
        <v>0</v>
      </c>
    </row>
  </sheetData>
  <sheetProtection/>
  <mergeCells count="8">
    <mergeCell ref="C82:D82"/>
    <mergeCell ref="B80:B81"/>
    <mergeCell ref="B7:E7"/>
    <mergeCell ref="B10:B11"/>
    <mergeCell ref="D10:D11"/>
    <mergeCell ref="C10:C11"/>
    <mergeCell ref="B78:E78"/>
    <mergeCell ref="C80:D81"/>
  </mergeCells>
  <printOptions horizontalCentered="1"/>
  <pageMargins left="0.2" right="0.17" top="0.44" bottom="0.32" header="0.17" footer="0.17"/>
  <pageSetup fitToHeight="1" fitToWidth="1" horizontalDpi="600" verticalDpi="600" orientation="portrait" scale="60" r:id="rId1"/>
  <headerFooter alignWithMargins="0">
    <oddFooter>&amp;R&amp;"Arial Narrow,Regular"Страна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8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9.140625" defaultRowHeight="15" customHeight="1"/>
  <cols>
    <col min="1" max="1" width="5.7109375" style="2" customWidth="1"/>
    <col min="2" max="2" width="9.140625" style="35" customWidth="1"/>
    <col min="3" max="3" width="84.57421875" style="2" customWidth="1"/>
    <col min="4" max="8" width="30.7109375" style="2" customWidth="1"/>
    <col min="9" max="9" width="20.7109375" style="2" customWidth="1"/>
    <col min="10" max="10" width="26.140625" style="2" customWidth="1"/>
    <col min="11" max="14" width="20.7109375" style="2" customWidth="1"/>
    <col min="15" max="15" width="26.421875" style="2" customWidth="1"/>
    <col min="16" max="20" width="20.7109375" style="2" customWidth="1"/>
    <col min="21" max="16384" width="9.140625" style="2" customWidth="1"/>
  </cols>
  <sheetData>
    <row r="1" ht="15" customHeight="1">
      <c r="B1" s="15" t="s">
        <v>81</v>
      </c>
    </row>
    <row r="2" ht="15" customHeight="1">
      <c r="B2" s="9"/>
    </row>
    <row r="3" ht="15" customHeight="1">
      <c r="B3" s="1" t="str">
        <f>+CONCATENATE('Naslovna strana'!$B$14," ",'Naslovna strana'!$E$14)</f>
        <v>Назив енергетског субјекта: </v>
      </c>
    </row>
    <row r="4" ht="15" customHeight="1">
      <c r="B4" s="15" t="str">
        <f>+CONCATENATE('Naslovna strana'!$B$11," ",'Naslovna strana'!$C$11)</f>
        <v>Енергетска делатност: Јавно снабдевање природним гасом</v>
      </c>
    </row>
    <row r="5" ht="15" customHeight="1">
      <c r="B5" s="28" t="str">
        <f>+CONCATENATE('Naslovna strana'!$B$28," ",'Naslovna strana'!$E$28)</f>
        <v>Датум обраде: </v>
      </c>
    </row>
    <row r="6" ht="15" customHeight="1">
      <c r="B6" s="15"/>
    </row>
    <row r="7" spans="2:15" ht="15" customHeight="1">
      <c r="B7" s="12"/>
      <c r="C7" s="12"/>
      <c r="D7" s="12"/>
      <c r="E7" s="12"/>
      <c r="F7" s="35"/>
      <c r="G7" s="35"/>
      <c r="H7" s="35"/>
      <c r="I7" s="35"/>
      <c r="J7" s="35"/>
      <c r="K7" s="35"/>
      <c r="L7" s="35"/>
      <c r="M7" s="35"/>
      <c r="N7" s="35"/>
      <c r="O7" s="35"/>
    </row>
    <row r="8" spans="2:8" ht="15" customHeight="1">
      <c r="B8" s="283" t="s">
        <v>308</v>
      </c>
      <c r="C8" s="283"/>
      <c r="D8" s="283"/>
      <c r="E8" s="201"/>
      <c r="F8" s="201"/>
      <c r="G8" s="201"/>
      <c r="H8" s="201"/>
    </row>
    <row r="9" spans="2:27" ht="15" customHeight="1">
      <c r="B9" s="189"/>
      <c r="C9" s="189"/>
      <c r="D9" s="189"/>
      <c r="E9" s="189"/>
      <c r="F9" s="189"/>
      <c r="G9" s="189"/>
      <c r="H9" s="189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</row>
    <row r="10" spans="2:28" ht="15" customHeight="1" thickBot="1">
      <c r="B10" s="192"/>
      <c r="C10" s="193"/>
      <c r="D10" s="194" t="s">
        <v>0</v>
      </c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33"/>
    </row>
    <row r="11" spans="2:28" ht="15" customHeight="1" thickTop="1">
      <c r="B11" s="279" t="s">
        <v>124</v>
      </c>
      <c r="C11" s="281" t="s">
        <v>32</v>
      </c>
      <c r="D11" s="196">
        <f>'Naslovna strana'!E18</f>
        <v>0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0"/>
      <c r="Y11" s="190"/>
      <c r="Z11" s="190"/>
      <c r="AA11" s="190"/>
      <c r="AB11" s="33"/>
    </row>
    <row r="12" spans="2:28" ht="15" customHeight="1">
      <c r="B12" s="280"/>
      <c r="C12" s="282"/>
      <c r="D12" s="197" t="s">
        <v>123</v>
      </c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33"/>
    </row>
    <row r="13" spans="2:28" ht="15" customHeight="1" thickBot="1">
      <c r="B13" s="198" t="s">
        <v>4</v>
      </c>
      <c r="C13" s="199" t="s">
        <v>113</v>
      </c>
      <c r="D13" s="200"/>
      <c r="E13" s="195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33"/>
    </row>
    <row r="14" spans="2:28" ht="15" customHeight="1" thickTop="1"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33"/>
    </row>
    <row r="15" spans="2:28" ht="15" customHeight="1">
      <c r="B15" s="70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</row>
    <row r="16" spans="2:28" ht="15" customHeight="1">
      <c r="B16" s="70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</row>
    <row r="17" spans="17:28" ht="15" customHeight="1"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</row>
    <row r="18" spans="17:28" ht="15" customHeight="1"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</row>
    <row r="19" spans="17:28" ht="15" customHeight="1"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</row>
    <row r="20" spans="17:28" ht="15" customHeight="1"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</row>
    <row r="21" spans="17:28" ht="15" customHeight="1"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</row>
    <row r="22" spans="17:28" ht="15" customHeight="1"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</row>
    <row r="23" spans="17:28" ht="15" customHeight="1"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</row>
    <row r="24" spans="17:28" ht="15" customHeight="1"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</row>
    <row r="25" spans="17:28" ht="15" customHeight="1"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</row>
    <row r="26" spans="17:28" ht="15" customHeight="1"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</row>
    <row r="27" spans="17:28" ht="15" customHeight="1"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</row>
    <row r="28" spans="17:28" ht="15" customHeight="1"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</row>
    <row r="29" spans="17:28" ht="15" customHeight="1"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</row>
    <row r="30" spans="17:28" ht="15" customHeight="1"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</row>
    <row r="31" spans="17:28" ht="15" customHeight="1"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</row>
    <row r="32" spans="17:28" ht="15" customHeight="1"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</row>
    <row r="33" spans="17:28" ht="15" customHeight="1"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</row>
    <row r="34" spans="17:28" ht="15" customHeight="1"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</row>
    <row r="35" spans="17:28" ht="15" customHeight="1"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</row>
    <row r="36" spans="17:28" ht="15" customHeight="1"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</row>
    <row r="37" spans="17:28" ht="15" customHeight="1"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</row>
    <row r="38" spans="17:28" ht="15" customHeight="1"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</row>
  </sheetData>
  <sheetProtection/>
  <mergeCells count="3">
    <mergeCell ref="B11:B12"/>
    <mergeCell ref="C11:C12"/>
    <mergeCell ref="B8:D8"/>
  </mergeCells>
  <printOptions horizontalCentered="1"/>
  <pageMargins left="0.15748031496062992" right="0.15748031496062992" top="3.59" bottom="0.1968503937007874" header="0.15748031496062992" footer="0.15748031496062992"/>
  <pageSetup fitToHeight="1" fitToWidth="1" horizontalDpi="600" verticalDpi="600" orientation="portrait" scale="85" r:id="rId1"/>
  <headerFooter alignWithMargins="0">
    <oddFooter>&amp;R&amp;"Arial Narrow,Regular"Страна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E29"/>
  <sheetViews>
    <sheetView showGridLines="0" showZeros="0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5.7109375" style="33" customWidth="1"/>
    <col min="2" max="2" width="9.00390625" style="84" customWidth="1"/>
    <col min="3" max="3" width="61.57421875" style="33" customWidth="1"/>
    <col min="4" max="4" width="17.140625" style="33" customWidth="1"/>
    <col min="5" max="16" width="14.28125" style="33" customWidth="1"/>
    <col min="17" max="17" width="66.8515625" style="33" bestFit="1" customWidth="1"/>
    <col min="18" max="16384" width="8.8515625" style="33" customWidth="1"/>
  </cols>
  <sheetData>
    <row r="1" spans="2:57" ht="15" customHeight="1">
      <c r="B1" s="51" t="s">
        <v>81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</row>
    <row r="2" spans="2:57" ht="15" customHeight="1">
      <c r="B2" s="33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</row>
    <row r="3" spans="2:57" ht="15" customHeight="1">
      <c r="B3" s="52" t="str">
        <f>+CONCATENATE('Naslovna strana'!$B$14," ",'Naslovna strana'!$E$14)</f>
        <v>Назив енергетског субјекта: 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</row>
    <row r="4" spans="2:57" ht="15" customHeight="1">
      <c r="B4" s="51" t="str">
        <f>+CONCATENATE('Naslovna strana'!$B$11," ",'Naslovna strana'!$C$11)</f>
        <v>Енергетска делатност: Јавно снабдевање природним гасом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</row>
    <row r="5" spans="2:57" ht="15" customHeight="1">
      <c r="B5" s="51" t="str">
        <f>+CONCATENATE('Naslovna strana'!$B$28," ",'Naslovna strana'!$E$28)</f>
        <v>Датум обраде: 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</row>
    <row r="6" ht="15" customHeight="1"/>
    <row r="7" ht="15" customHeight="1">
      <c r="B7" s="123"/>
    </row>
    <row r="8" spans="2:17" ht="15" customHeight="1">
      <c r="B8" s="285" t="s">
        <v>309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5"/>
      <c r="Q8" s="285"/>
    </row>
    <row r="9" spans="2:16" ht="15" customHeight="1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</row>
    <row r="10" ht="15" customHeight="1" thickBot="1">
      <c r="B10" s="123"/>
    </row>
    <row r="11" spans="2:17" ht="27" customHeight="1" thickTop="1">
      <c r="B11" s="292" t="s">
        <v>124</v>
      </c>
      <c r="C11" s="290" t="s">
        <v>32</v>
      </c>
      <c r="D11" s="290" t="s">
        <v>128</v>
      </c>
      <c r="E11" s="290" t="s">
        <v>129</v>
      </c>
      <c r="F11" s="290" t="s">
        <v>75</v>
      </c>
      <c r="G11" s="290" t="s">
        <v>76</v>
      </c>
      <c r="H11" s="290" t="s">
        <v>77</v>
      </c>
      <c r="I11" s="290" t="s">
        <v>78</v>
      </c>
      <c r="J11" s="288" t="s">
        <v>79</v>
      </c>
      <c r="K11" s="288" t="s">
        <v>130</v>
      </c>
      <c r="L11" s="288" t="s">
        <v>131</v>
      </c>
      <c r="M11" s="288" t="s">
        <v>132</v>
      </c>
      <c r="N11" s="288" t="s">
        <v>133</v>
      </c>
      <c r="O11" s="288" t="s">
        <v>134</v>
      </c>
      <c r="P11" s="235" t="s">
        <v>123</v>
      </c>
      <c r="Q11" s="286" t="s">
        <v>282</v>
      </c>
    </row>
    <row r="12" spans="2:17" ht="12.75">
      <c r="B12" s="293"/>
      <c r="C12" s="291"/>
      <c r="D12" s="291"/>
      <c r="E12" s="291"/>
      <c r="F12" s="291"/>
      <c r="G12" s="291"/>
      <c r="H12" s="291"/>
      <c r="I12" s="291"/>
      <c r="J12" s="289"/>
      <c r="K12" s="289"/>
      <c r="L12" s="289"/>
      <c r="M12" s="289"/>
      <c r="N12" s="289"/>
      <c r="O12" s="289"/>
      <c r="P12" s="236">
        <f>'Naslovna strana'!E18</f>
        <v>0</v>
      </c>
      <c r="Q12" s="287"/>
    </row>
    <row r="13" spans="2:17" ht="25.5">
      <c r="B13" s="221" t="s">
        <v>4</v>
      </c>
      <c r="C13" s="222" t="s">
        <v>291</v>
      </c>
      <c r="D13" s="230">
        <f>+(D14*D15)/1000</f>
        <v>0</v>
      </c>
      <c r="E13" s="230">
        <f aca="true" t="shared" si="0" ref="E13:O13">+(E14*E15)/1000</f>
        <v>0</v>
      </c>
      <c r="F13" s="230">
        <f t="shared" si="0"/>
        <v>0</v>
      </c>
      <c r="G13" s="230">
        <f t="shared" si="0"/>
        <v>0</v>
      </c>
      <c r="H13" s="230">
        <f t="shared" si="0"/>
        <v>0</v>
      </c>
      <c r="I13" s="230">
        <f t="shared" si="0"/>
        <v>0</v>
      </c>
      <c r="J13" s="230">
        <f t="shared" si="0"/>
        <v>0</v>
      </c>
      <c r="K13" s="230">
        <f t="shared" si="0"/>
        <v>0</v>
      </c>
      <c r="L13" s="230">
        <f t="shared" si="0"/>
        <v>0</v>
      </c>
      <c r="M13" s="230">
        <f t="shared" si="0"/>
        <v>0</v>
      </c>
      <c r="N13" s="230">
        <f t="shared" si="0"/>
        <v>0</v>
      </c>
      <c r="O13" s="230">
        <f t="shared" si="0"/>
        <v>0</v>
      </c>
      <c r="P13" s="234">
        <f>SUM(D13:O13)</f>
        <v>0</v>
      </c>
      <c r="Q13" s="212"/>
    </row>
    <row r="14" spans="2:17" ht="15">
      <c r="B14" s="219" t="s">
        <v>289</v>
      </c>
      <c r="C14" s="56" t="s">
        <v>286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224">
        <f>SUM(D14:O14)</f>
        <v>0</v>
      </c>
      <c r="Q14" s="209" t="s">
        <v>301</v>
      </c>
    </row>
    <row r="15" spans="2:17" ht="15" customHeight="1">
      <c r="B15" s="219" t="s">
        <v>290</v>
      </c>
      <c r="C15" s="56" t="s">
        <v>211</v>
      </c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24"/>
      <c r="Q15" s="209"/>
    </row>
    <row r="16" spans="2:17" ht="13.5" customHeight="1">
      <c r="B16" s="219" t="s">
        <v>5</v>
      </c>
      <c r="C16" s="56" t="s">
        <v>304</v>
      </c>
      <c r="D16" s="230">
        <f aca="true" t="shared" si="1" ref="D16:O16">+(D17*D18)/1000</f>
        <v>0</v>
      </c>
      <c r="E16" s="230">
        <f t="shared" si="1"/>
        <v>0</v>
      </c>
      <c r="F16" s="230">
        <f t="shared" si="1"/>
        <v>0</v>
      </c>
      <c r="G16" s="230">
        <f t="shared" si="1"/>
        <v>0</v>
      </c>
      <c r="H16" s="230">
        <f t="shared" si="1"/>
        <v>0</v>
      </c>
      <c r="I16" s="230">
        <f t="shared" si="1"/>
        <v>0</v>
      </c>
      <c r="J16" s="230">
        <f t="shared" si="1"/>
        <v>0</v>
      </c>
      <c r="K16" s="230">
        <f t="shared" si="1"/>
        <v>0</v>
      </c>
      <c r="L16" s="230">
        <f t="shared" si="1"/>
        <v>0</v>
      </c>
      <c r="M16" s="230">
        <f t="shared" si="1"/>
        <v>0</v>
      </c>
      <c r="N16" s="230">
        <f t="shared" si="1"/>
        <v>0</v>
      </c>
      <c r="O16" s="230">
        <f t="shared" si="1"/>
        <v>0</v>
      </c>
      <c r="P16" s="230">
        <f>SUM(D16:O16)</f>
        <v>0</v>
      </c>
      <c r="Q16" s="209"/>
    </row>
    <row r="17" spans="2:17" ht="15" customHeight="1">
      <c r="B17" s="219" t="s">
        <v>293</v>
      </c>
      <c r="C17" s="232" t="s">
        <v>295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224">
        <f>SUM(D17:O17)</f>
        <v>0</v>
      </c>
      <c r="Q17" s="209" t="s">
        <v>301</v>
      </c>
    </row>
    <row r="18" spans="2:17" ht="15" customHeight="1">
      <c r="B18" s="219" t="s">
        <v>294</v>
      </c>
      <c r="C18" s="232" t="s">
        <v>292</v>
      </c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24"/>
      <c r="Q18" s="209"/>
    </row>
    <row r="19" spans="2:17" ht="15" customHeight="1">
      <c r="B19" s="219" t="s">
        <v>6</v>
      </c>
      <c r="C19" s="232" t="s">
        <v>305</v>
      </c>
      <c r="D19" s="230">
        <f aca="true" t="shared" si="2" ref="D19:O19">+(D20*D21)/1000</f>
        <v>0</v>
      </c>
      <c r="E19" s="230">
        <f t="shared" si="2"/>
        <v>0</v>
      </c>
      <c r="F19" s="230">
        <f t="shared" si="2"/>
        <v>0</v>
      </c>
      <c r="G19" s="230">
        <f t="shared" si="2"/>
        <v>0</v>
      </c>
      <c r="H19" s="230">
        <f t="shared" si="2"/>
        <v>0</v>
      </c>
      <c r="I19" s="230">
        <f t="shared" si="2"/>
        <v>0</v>
      </c>
      <c r="J19" s="230">
        <f t="shared" si="2"/>
        <v>0</v>
      </c>
      <c r="K19" s="230">
        <f t="shared" si="2"/>
        <v>0</v>
      </c>
      <c r="L19" s="230">
        <f t="shared" si="2"/>
        <v>0</v>
      </c>
      <c r="M19" s="230">
        <f t="shared" si="2"/>
        <v>0</v>
      </c>
      <c r="N19" s="230">
        <f t="shared" si="2"/>
        <v>0</v>
      </c>
      <c r="O19" s="230">
        <f t="shared" si="2"/>
        <v>0</v>
      </c>
      <c r="P19" s="230">
        <f>SUM(D19:O19)</f>
        <v>0</v>
      </c>
      <c r="Q19" s="209"/>
    </row>
    <row r="20" spans="2:17" ht="15" customHeight="1">
      <c r="B20" s="219" t="s">
        <v>296</v>
      </c>
      <c r="C20" s="232" t="s">
        <v>295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224">
        <f>SUM(D20:O20)</f>
        <v>0</v>
      </c>
      <c r="Q20" s="209" t="s">
        <v>301</v>
      </c>
    </row>
    <row r="21" spans="2:17" ht="15" customHeight="1">
      <c r="B21" s="219" t="s">
        <v>297</v>
      </c>
      <c r="C21" s="232" t="s">
        <v>292</v>
      </c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24"/>
      <c r="Q21" s="209"/>
    </row>
    <row r="22" spans="2:17" ht="15" customHeight="1">
      <c r="B22" s="223" t="s">
        <v>50</v>
      </c>
      <c r="C22" s="233" t="s">
        <v>300</v>
      </c>
      <c r="D22" s="230">
        <f aca="true" t="shared" si="3" ref="D22:O22">+(D23*D24)/1000</f>
        <v>0</v>
      </c>
      <c r="E22" s="230">
        <f t="shared" si="3"/>
        <v>0</v>
      </c>
      <c r="F22" s="230">
        <f t="shared" si="3"/>
        <v>0</v>
      </c>
      <c r="G22" s="230">
        <f t="shared" si="3"/>
        <v>0</v>
      </c>
      <c r="H22" s="230">
        <f t="shared" si="3"/>
        <v>0</v>
      </c>
      <c r="I22" s="230">
        <f t="shared" si="3"/>
        <v>0</v>
      </c>
      <c r="J22" s="230">
        <f t="shared" si="3"/>
        <v>0</v>
      </c>
      <c r="K22" s="230">
        <f t="shared" si="3"/>
        <v>0</v>
      </c>
      <c r="L22" s="230">
        <f t="shared" si="3"/>
        <v>0</v>
      </c>
      <c r="M22" s="230">
        <f t="shared" si="3"/>
        <v>0</v>
      </c>
      <c r="N22" s="230">
        <f t="shared" si="3"/>
        <v>0</v>
      </c>
      <c r="O22" s="230">
        <f t="shared" si="3"/>
        <v>0</v>
      </c>
      <c r="P22" s="230">
        <f>SUM(D22:O22)</f>
        <v>0</v>
      </c>
      <c r="Q22" s="209"/>
    </row>
    <row r="23" spans="2:17" ht="15" customHeight="1">
      <c r="B23" s="223" t="s">
        <v>298</v>
      </c>
      <c r="C23" s="233" t="s">
        <v>295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224">
        <f>SUM(D23:O23)</f>
        <v>0</v>
      </c>
      <c r="Q23" s="209" t="s">
        <v>301</v>
      </c>
    </row>
    <row r="24" spans="2:17" ht="15" customHeight="1">
      <c r="B24" s="219" t="s">
        <v>299</v>
      </c>
      <c r="C24" s="232" t="s">
        <v>292</v>
      </c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24"/>
      <c r="Q24" s="226"/>
    </row>
    <row r="25" spans="2:17" ht="15" customHeight="1">
      <c r="B25" s="228" t="s">
        <v>12</v>
      </c>
      <c r="C25" s="217" t="s">
        <v>303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224">
        <f>SUM(D25:O25)</f>
        <v>0</v>
      </c>
      <c r="Q25" s="229"/>
    </row>
    <row r="26" spans="2:17" ht="15" customHeight="1" thickBot="1">
      <c r="B26" s="220" t="s">
        <v>62</v>
      </c>
      <c r="C26" s="66" t="s">
        <v>176</v>
      </c>
      <c r="D26" s="67">
        <f>+D13+D16+D19+D22+D25</f>
        <v>0</v>
      </c>
      <c r="E26" s="67">
        <f aca="true" t="shared" si="4" ref="E26:O26">+E13+E16+E19+E22</f>
        <v>0</v>
      </c>
      <c r="F26" s="67">
        <f t="shared" si="4"/>
        <v>0</v>
      </c>
      <c r="G26" s="67">
        <f t="shared" si="4"/>
        <v>0</v>
      </c>
      <c r="H26" s="67">
        <f t="shared" si="4"/>
        <v>0</v>
      </c>
      <c r="I26" s="67">
        <f t="shared" si="4"/>
        <v>0</v>
      </c>
      <c r="J26" s="67">
        <f t="shared" si="4"/>
        <v>0</v>
      </c>
      <c r="K26" s="67">
        <f t="shared" si="4"/>
        <v>0</v>
      </c>
      <c r="L26" s="67">
        <f t="shared" si="4"/>
        <v>0</v>
      </c>
      <c r="M26" s="67">
        <f t="shared" si="4"/>
        <v>0</v>
      </c>
      <c r="N26" s="67">
        <f t="shared" si="4"/>
        <v>0</v>
      </c>
      <c r="O26" s="67">
        <f t="shared" si="4"/>
        <v>0</v>
      </c>
      <c r="P26" s="225">
        <f>SUM(D26:O26)</f>
        <v>0</v>
      </c>
      <c r="Q26" s="227"/>
    </row>
    <row r="27" spans="2:17" ht="16.5" customHeight="1" thickTop="1">
      <c r="B27" s="284" t="s">
        <v>302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108"/>
    </row>
    <row r="28" ht="15" customHeight="1">
      <c r="B28" s="123"/>
    </row>
    <row r="29" ht="15" customHeight="1">
      <c r="B29" s="123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</sheetData>
  <sheetProtection/>
  <mergeCells count="17">
    <mergeCell ref="H11:H12"/>
    <mergeCell ref="G11:G12"/>
    <mergeCell ref="F11:F12"/>
    <mergeCell ref="E11:E12"/>
    <mergeCell ref="D11:D12"/>
    <mergeCell ref="B11:B12"/>
    <mergeCell ref="C11:C12"/>
    <mergeCell ref="B27:P27"/>
    <mergeCell ref="B8:Q8"/>
    <mergeCell ref="Q11:Q12"/>
    <mergeCell ref="O11:O12"/>
    <mergeCell ref="N11:N12"/>
    <mergeCell ref="M11:M12"/>
    <mergeCell ref="L11:L12"/>
    <mergeCell ref="K11:K12"/>
    <mergeCell ref="J11:J12"/>
    <mergeCell ref="I11:I12"/>
  </mergeCells>
  <printOptions horizontalCentered="1" verticalCentered="1"/>
  <pageMargins left="0.17" right="0.17" top="0.28" bottom="0.33" header="0.17" footer="0.17"/>
  <pageSetup fitToHeight="1" fitToWidth="1" horizontalDpi="600" verticalDpi="600" orientation="landscape" paperSize="9" scale="44" r:id="rId1"/>
  <headerFooter>
    <oddFooter>&amp;R&amp;"Arial Narrow,Regular"Страна 1 од 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60"/>
  <sheetViews>
    <sheetView showGridLines="0" showZeros="0" zoomScale="75" zoomScaleNormal="75" workbookViewId="0" topLeftCell="A1">
      <selection activeCell="A1" sqref="A1"/>
    </sheetView>
  </sheetViews>
  <sheetFormatPr defaultColWidth="8.8515625" defaultRowHeight="15" customHeight="1"/>
  <cols>
    <col min="1" max="1" width="5.7109375" style="9" customWidth="1"/>
    <col min="2" max="2" width="9.140625" style="135" customWidth="1"/>
    <col min="3" max="3" width="78.140625" style="2" customWidth="1"/>
    <col min="4" max="7" width="18.7109375" style="2" customWidth="1"/>
    <col min="8" max="9" width="18.7109375" style="9" customWidth="1"/>
    <col min="10" max="17" width="14.7109375" style="9" customWidth="1"/>
    <col min="18" max="16384" width="8.8515625" style="9" customWidth="1"/>
  </cols>
  <sheetData>
    <row r="1" spans="2:65" ht="15" customHeight="1">
      <c r="B1" s="15" t="s">
        <v>81</v>
      </c>
      <c r="C1" s="9"/>
      <c r="D1" s="9"/>
      <c r="E1" s="9"/>
      <c r="F1" s="9"/>
      <c r="G1" s="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2:65" ht="15" customHeight="1">
      <c r="B2" s="9"/>
      <c r="C2" s="9"/>
      <c r="D2" s="9"/>
      <c r="E2" s="9"/>
      <c r="F2" s="9"/>
      <c r="G2" s="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2:65" ht="15" customHeight="1">
      <c r="B3" s="1" t="str">
        <f>+CONCATENATE('Naslovna strana'!$B$14," ",'Naslovna strana'!$E$14)</f>
        <v>Назив енергетског субјекта: </v>
      </c>
      <c r="C3" s="9"/>
      <c r="D3" s="9"/>
      <c r="E3" s="9"/>
      <c r="F3" s="9"/>
      <c r="G3" s="9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2:65" ht="15" customHeight="1">
      <c r="B4" s="15" t="str">
        <f>+CONCATENATE('Naslovna strana'!$B$11," ",'Naslovna strana'!$C$11)</f>
        <v>Енергетска делатност: Јавно снабдевање природним гасом</v>
      </c>
      <c r="C4" s="9"/>
      <c r="D4" s="9"/>
      <c r="E4" s="9"/>
      <c r="F4" s="9"/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2:65" ht="15" customHeight="1">
      <c r="B5" s="28" t="str">
        <f>+CONCATENATE('Naslovna strana'!$B$28," ",'Naslovna strana'!$E$28)</f>
        <v>Датум обраде: </v>
      </c>
      <c r="C5" s="9"/>
      <c r="D5" s="9"/>
      <c r="E5" s="9"/>
      <c r="F5" s="9"/>
      <c r="G5" s="9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spans="2:65" ht="15" customHeight="1">
      <c r="B6" s="28"/>
      <c r="C6" s="9"/>
      <c r="D6" s="9"/>
      <c r="E6" s="9"/>
      <c r="F6" s="9"/>
      <c r="G6" s="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2:17" s="33" customFormat="1" ht="15" customHeight="1">
      <c r="B7" s="295"/>
      <c r="C7" s="295"/>
      <c r="D7" s="295"/>
      <c r="E7" s="295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</row>
    <row r="8" spans="2:65" ht="15" customHeight="1">
      <c r="B8" s="28"/>
      <c r="C8" s="9"/>
      <c r="D8" s="9"/>
      <c r="E8" s="9"/>
      <c r="F8" s="9"/>
      <c r="G8" s="9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2:8" s="13" customFormat="1" ht="15" customHeight="1">
      <c r="B9" s="134"/>
      <c r="C9" s="49"/>
      <c r="D9" s="49"/>
      <c r="F9" s="50"/>
      <c r="G9" s="50"/>
      <c r="H9" s="50"/>
    </row>
    <row r="10" spans="2:17" s="33" customFormat="1" ht="15" customHeight="1">
      <c r="B10" s="295" t="s">
        <v>310</v>
      </c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5"/>
      <c r="Q10" s="78"/>
    </row>
    <row r="11" spans="2:17" s="33" customFormat="1" ht="15" customHeight="1" thickBot="1"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78"/>
    </row>
    <row r="12" spans="2:16" s="33" customFormat="1" ht="27" customHeight="1" thickTop="1">
      <c r="B12" s="292" t="s">
        <v>124</v>
      </c>
      <c r="C12" s="290" t="s">
        <v>32</v>
      </c>
      <c r="D12" s="290" t="s">
        <v>128</v>
      </c>
      <c r="E12" s="290" t="s">
        <v>129</v>
      </c>
      <c r="F12" s="290" t="s">
        <v>75</v>
      </c>
      <c r="G12" s="290" t="s">
        <v>76</v>
      </c>
      <c r="H12" s="290" t="s">
        <v>77</v>
      </c>
      <c r="I12" s="290" t="s">
        <v>78</v>
      </c>
      <c r="J12" s="288" t="s">
        <v>79</v>
      </c>
      <c r="K12" s="288" t="s">
        <v>130</v>
      </c>
      <c r="L12" s="288" t="s">
        <v>131</v>
      </c>
      <c r="M12" s="288" t="s">
        <v>132</v>
      </c>
      <c r="N12" s="288" t="s">
        <v>133</v>
      </c>
      <c r="O12" s="288" t="s">
        <v>134</v>
      </c>
      <c r="P12" s="240" t="s">
        <v>123</v>
      </c>
    </row>
    <row r="13" spans="2:16" s="33" customFormat="1" ht="12.75">
      <c r="B13" s="293"/>
      <c r="C13" s="291"/>
      <c r="D13" s="291"/>
      <c r="E13" s="291"/>
      <c r="F13" s="291"/>
      <c r="G13" s="291"/>
      <c r="H13" s="291"/>
      <c r="I13" s="291"/>
      <c r="J13" s="289"/>
      <c r="K13" s="289"/>
      <c r="L13" s="289"/>
      <c r="M13" s="289"/>
      <c r="N13" s="289"/>
      <c r="O13" s="289"/>
      <c r="P13" s="241">
        <f>'Naslovna strana'!E18</f>
        <v>0</v>
      </c>
    </row>
    <row r="14" spans="2:16" s="33" customFormat="1" ht="15" customHeight="1">
      <c r="B14" s="72" t="s">
        <v>4</v>
      </c>
      <c r="C14" s="73" t="s">
        <v>222</v>
      </c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3">
        <f>SUM(D14:O14)</f>
        <v>0</v>
      </c>
    </row>
    <row r="15" spans="2:16" s="33" customFormat="1" ht="15" customHeight="1">
      <c r="B15" s="58" t="s">
        <v>5</v>
      </c>
      <c r="C15" s="59" t="s">
        <v>223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1">
        <f aca="true" t="shared" si="0" ref="P15:P20">SUM(D15:O15)</f>
        <v>0</v>
      </c>
    </row>
    <row r="16" spans="2:16" s="33" customFormat="1" ht="15" customHeight="1">
      <c r="B16" s="58" t="s">
        <v>6</v>
      </c>
      <c r="C16" s="59" t="s">
        <v>224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1">
        <f t="shared" si="0"/>
        <v>0</v>
      </c>
    </row>
    <row r="17" spans="2:16" s="33" customFormat="1" ht="15" customHeight="1">
      <c r="B17" s="58" t="s">
        <v>50</v>
      </c>
      <c r="C17" s="59" t="s">
        <v>225</v>
      </c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1">
        <f t="shared" si="0"/>
        <v>0</v>
      </c>
    </row>
    <row r="18" spans="2:16" s="33" customFormat="1" ht="15" customHeight="1">
      <c r="B18" s="58" t="s">
        <v>12</v>
      </c>
      <c r="C18" s="59" t="s">
        <v>226</v>
      </c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1">
        <f t="shared" si="0"/>
        <v>0</v>
      </c>
    </row>
    <row r="19" spans="2:16" s="33" customFormat="1" ht="15" customHeight="1">
      <c r="B19" s="58" t="s">
        <v>62</v>
      </c>
      <c r="C19" s="59" t="s">
        <v>227</v>
      </c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1">
        <f t="shared" si="0"/>
        <v>0</v>
      </c>
    </row>
    <row r="20" spans="2:16" s="33" customFormat="1" ht="15" customHeight="1">
      <c r="B20" s="58" t="s">
        <v>63</v>
      </c>
      <c r="C20" s="59" t="s">
        <v>228</v>
      </c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1">
        <f t="shared" si="0"/>
        <v>0</v>
      </c>
    </row>
    <row r="21" spans="2:16" s="33" customFormat="1" ht="15" customHeight="1">
      <c r="B21" s="58" t="s">
        <v>74</v>
      </c>
      <c r="C21" s="62" t="s">
        <v>234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1"/>
    </row>
    <row r="22" spans="2:16" s="33" customFormat="1" ht="15" customHeight="1">
      <c r="B22" s="58" t="s">
        <v>106</v>
      </c>
      <c r="C22" s="62" t="s">
        <v>235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1"/>
    </row>
    <row r="23" spans="2:16" s="33" customFormat="1" ht="15" customHeight="1">
      <c r="B23" s="58" t="s">
        <v>107</v>
      </c>
      <c r="C23" s="59" t="s">
        <v>263</v>
      </c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1"/>
    </row>
    <row r="24" spans="2:16" s="33" customFormat="1" ht="15" customHeight="1">
      <c r="B24" s="58" t="s">
        <v>108</v>
      </c>
      <c r="C24" s="62" t="s">
        <v>236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1"/>
    </row>
    <row r="25" spans="2:16" s="33" customFormat="1" ht="15" customHeight="1">
      <c r="B25" s="58" t="s">
        <v>109</v>
      </c>
      <c r="C25" s="62" t="s">
        <v>237</v>
      </c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1"/>
    </row>
    <row r="26" spans="2:16" s="33" customFormat="1" ht="15" customHeight="1">
      <c r="B26" s="58" t="s">
        <v>177</v>
      </c>
      <c r="C26" s="59" t="s">
        <v>264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1"/>
    </row>
    <row r="27" spans="2:16" s="33" customFormat="1" ht="15" customHeight="1">
      <c r="B27" s="58" t="s">
        <v>178</v>
      </c>
      <c r="C27" s="59" t="s">
        <v>265</v>
      </c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4"/>
    </row>
    <row r="28" spans="2:16" s="33" customFormat="1" ht="15" customHeight="1">
      <c r="B28" s="58" t="s">
        <v>179</v>
      </c>
      <c r="C28" s="59" t="s">
        <v>266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4"/>
    </row>
    <row r="29" spans="2:16" s="33" customFormat="1" ht="15" customHeight="1">
      <c r="B29" s="58" t="s">
        <v>180</v>
      </c>
      <c r="C29" s="59" t="s">
        <v>267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4"/>
    </row>
    <row r="30" spans="2:16" s="33" customFormat="1" ht="15" customHeight="1">
      <c r="B30" s="58" t="s">
        <v>181</v>
      </c>
      <c r="C30" s="59" t="s">
        <v>268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4"/>
    </row>
    <row r="31" spans="2:16" s="33" customFormat="1" ht="15" customHeight="1">
      <c r="B31" s="58" t="s">
        <v>182</v>
      </c>
      <c r="C31" s="59" t="s">
        <v>269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4"/>
    </row>
    <row r="32" spans="2:16" s="33" customFormat="1" ht="15" customHeight="1">
      <c r="B32" s="58" t="s">
        <v>183</v>
      </c>
      <c r="C32" s="59" t="s">
        <v>270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4"/>
    </row>
    <row r="33" spans="2:16" s="33" customFormat="1" ht="15" customHeight="1">
      <c r="B33" s="58" t="s">
        <v>184</v>
      </c>
      <c r="C33" s="59" t="s">
        <v>271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4"/>
    </row>
    <row r="34" spans="2:16" s="33" customFormat="1" ht="15" customHeight="1">
      <c r="B34" s="80" t="s">
        <v>185</v>
      </c>
      <c r="C34" s="77" t="s">
        <v>272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126"/>
    </row>
    <row r="35" spans="2:16" s="33" customFormat="1" ht="15" customHeight="1">
      <c r="B35" s="80" t="s">
        <v>186</v>
      </c>
      <c r="C35" s="77" t="s">
        <v>273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126"/>
    </row>
    <row r="36" spans="2:16" s="33" customFormat="1" ht="15" customHeight="1">
      <c r="B36" s="80" t="s">
        <v>187</v>
      </c>
      <c r="C36" s="77" t="s">
        <v>274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126"/>
    </row>
    <row r="37" spans="2:16" s="33" customFormat="1" ht="15" customHeight="1">
      <c r="B37" s="80" t="s">
        <v>190</v>
      </c>
      <c r="C37" s="77" t="s">
        <v>275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126"/>
    </row>
    <row r="38" spans="2:16" s="33" customFormat="1" ht="15" customHeight="1">
      <c r="B38" s="80" t="s">
        <v>191</v>
      </c>
      <c r="C38" s="77" t="s">
        <v>276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126"/>
    </row>
    <row r="39" spans="2:16" s="33" customFormat="1" ht="15" customHeight="1">
      <c r="B39" s="124" t="s">
        <v>192</v>
      </c>
      <c r="C39" s="110" t="s">
        <v>277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125"/>
    </row>
    <row r="40" spans="2:17" s="33" customFormat="1" ht="15" customHeight="1">
      <c r="B40" s="213" t="s">
        <v>193</v>
      </c>
      <c r="C40" s="214" t="s">
        <v>212</v>
      </c>
      <c r="D40" s="215">
        <f aca="true" t="shared" si="1" ref="D40:O40">(D14*D27+D15*D28+D16*D29+D17*D30+D18*D31+D19*D32+D20*D33+D21*D34/12+D22*D35/12+D23*D36/12+D24*D37/12+D25*D38/12+D26*D39/12)/1000</f>
        <v>0</v>
      </c>
      <c r="E40" s="215">
        <f t="shared" si="1"/>
        <v>0</v>
      </c>
      <c r="F40" s="215">
        <f t="shared" si="1"/>
        <v>0</v>
      </c>
      <c r="G40" s="215">
        <f t="shared" si="1"/>
        <v>0</v>
      </c>
      <c r="H40" s="215">
        <f t="shared" si="1"/>
        <v>0</v>
      </c>
      <c r="I40" s="215">
        <f t="shared" si="1"/>
        <v>0</v>
      </c>
      <c r="J40" s="215">
        <f t="shared" si="1"/>
        <v>0</v>
      </c>
      <c r="K40" s="215">
        <f t="shared" si="1"/>
        <v>0</v>
      </c>
      <c r="L40" s="215">
        <f t="shared" si="1"/>
        <v>0</v>
      </c>
      <c r="M40" s="215">
        <f t="shared" si="1"/>
        <v>0</v>
      </c>
      <c r="N40" s="215">
        <f t="shared" si="1"/>
        <v>0</v>
      </c>
      <c r="O40" s="215">
        <f t="shared" si="1"/>
        <v>0</v>
      </c>
      <c r="P40" s="216">
        <f>SUM(D40:O40)</f>
        <v>0</v>
      </c>
      <c r="Q40" s="52"/>
    </row>
    <row r="41" spans="2:17" s="33" customFormat="1" ht="15" customHeight="1">
      <c r="B41" s="213">
        <v>28</v>
      </c>
      <c r="C41" s="214" t="s">
        <v>287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69">
        <f>SUM(D41:O41)</f>
        <v>0</v>
      </c>
      <c r="Q41" s="52"/>
    </row>
    <row r="42" spans="2:17" s="33" customFormat="1" ht="15" customHeight="1" thickBot="1">
      <c r="B42" s="213">
        <v>29</v>
      </c>
      <c r="C42" s="71" t="s">
        <v>288</v>
      </c>
      <c r="D42" s="215">
        <f>+D41+D40</f>
        <v>0</v>
      </c>
      <c r="E42" s="215">
        <f aca="true" t="shared" si="2" ref="E42:O42">+E41+E40</f>
        <v>0</v>
      </c>
      <c r="F42" s="215">
        <f t="shared" si="2"/>
        <v>0</v>
      </c>
      <c r="G42" s="215">
        <f t="shared" si="2"/>
        <v>0</v>
      </c>
      <c r="H42" s="215">
        <f t="shared" si="2"/>
        <v>0</v>
      </c>
      <c r="I42" s="215">
        <f t="shared" si="2"/>
        <v>0</v>
      </c>
      <c r="J42" s="215">
        <f t="shared" si="2"/>
        <v>0</v>
      </c>
      <c r="K42" s="215">
        <f t="shared" si="2"/>
        <v>0</v>
      </c>
      <c r="L42" s="215">
        <f t="shared" si="2"/>
        <v>0</v>
      </c>
      <c r="M42" s="215">
        <f t="shared" si="2"/>
        <v>0</v>
      </c>
      <c r="N42" s="215">
        <f t="shared" si="2"/>
        <v>0</v>
      </c>
      <c r="O42" s="215">
        <f t="shared" si="2"/>
        <v>0</v>
      </c>
      <c r="P42" s="216">
        <f>SUM(D42:O42)</f>
        <v>0</v>
      </c>
      <c r="Q42" s="52"/>
    </row>
    <row r="43" spans="2:17" s="33" customFormat="1" ht="15" customHeight="1" thickTop="1">
      <c r="B43" s="294" t="s">
        <v>285</v>
      </c>
      <c r="C43" s="294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109"/>
    </row>
    <row r="44" spans="3:7" ht="15" customHeight="1">
      <c r="C44" s="9"/>
      <c r="D44" s="9"/>
      <c r="E44" s="9"/>
      <c r="F44" s="9"/>
      <c r="G44" s="9"/>
    </row>
    <row r="45" spans="3:7" ht="15" customHeight="1">
      <c r="C45" s="9"/>
      <c r="D45" s="9"/>
      <c r="E45" s="9"/>
      <c r="F45" s="9"/>
      <c r="G45" s="9"/>
    </row>
    <row r="46" spans="3:7" ht="15" customHeight="1">
      <c r="C46" s="9"/>
      <c r="D46" s="9"/>
      <c r="E46" s="9"/>
      <c r="F46" s="9"/>
      <c r="G46" s="9"/>
    </row>
    <row r="47" spans="3:7" ht="15" customHeight="1">
      <c r="C47" s="9"/>
      <c r="D47" s="9"/>
      <c r="E47" s="9"/>
      <c r="F47" s="9"/>
      <c r="G47" s="9"/>
    </row>
    <row r="48" spans="3:7" ht="15" customHeight="1">
      <c r="C48" s="9"/>
      <c r="D48" s="9"/>
      <c r="E48" s="9"/>
      <c r="F48" s="9"/>
      <c r="G48" s="9"/>
    </row>
    <row r="49" spans="3:7" ht="15" customHeight="1">
      <c r="C49" s="9"/>
      <c r="D49" s="9"/>
      <c r="E49" s="9"/>
      <c r="F49" s="9"/>
      <c r="G49" s="9"/>
    </row>
    <row r="50" spans="3:7" ht="15" customHeight="1">
      <c r="C50" s="9"/>
      <c r="D50" s="9"/>
      <c r="E50" s="9"/>
      <c r="F50" s="9"/>
      <c r="G50" s="9"/>
    </row>
    <row r="51" spans="3:7" ht="15" customHeight="1">
      <c r="C51" s="9"/>
      <c r="D51" s="9"/>
      <c r="E51" s="9"/>
      <c r="F51" s="9"/>
      <c r="G51" s="9"/>
    </row>
    <row r="52" spans="3:7" ht="15" customHeight="1">
      <c r="C52" s="9"/>
      <c r="D52" s="9"/>
      <c r="E52" s="9"/>
      <c r="F52" s="9"/>
      <c r="G52" s="9"/>
    </row>
    <row r="53" spans="3:7" ht="15" customHeight="1">
      <c r="C53" s="9"/>
      <c r="D53" s="9"/>
      <c r="E53" s="9"/>
      <c r="F53" s="9"/>
      <c r="G53" s="9"/>
    </row>
    <row r="54" spans="3:7" ht="15" customHeight="1">
      <c r="C54" s="9"/>
      <c r="D54" s="9"/>
      <c r="E54" s="9"/>
      <c r="F54" s="9"/>
      <c r="G54" s="9"/>
    </row>
    <row r="55" spans="3:7" ht="15" customHeight="1">
      <c r="C55" s="9"/>
      <c r="D55" s="9"/>
      <c r="E55" s="9"/>
      <c r="F55" s="9"/>
      <c r="G55" s="9"/>
    </row>
    <row r="56" spans="3:7" ht="15" customHeight="1">
      <c r="C56" s="9"/>
      <c r="D56" s="9"/>
      <c r="E56" s="9"/>
      <c r="F56" s="9"/>
      <c r="G56" s="9"/>
    </row>
    <row r="57" spans="3:7" ht="15" customHeight="1">
      <c r="C57" s="9"/>
      <c r="D57" s="9"/>
      <c r="E57" s="9"/>
      <c r="F57" s="9"/>
      <c r="G57" s="9"/>
    </row>
    <row r="58" spans="3:7" ht="15" customHeight="1">
      <c r="C58" s="9"/>
      <c r="D58" s="9"/>
      <c r="E58" s="9"/>
      <c r="F58" s="9"/>
      <c r="G58" s="9"/>
    </row>
    <row r="59" spans="3:7" ht="15" customHeight="1">
      <c r="C59" s="9"/>
      <c r="D59" s="9"/>
      <c r="E59" s="9"/>
      <c r="F59" s="9"/>
      <c r="G59" s="9"/>
    </row>
    <row r="60" spans="3:7" ht="15" customHeight="1">
      <c r="C60" s="9"/>
      <c r="D60" s="9"/>
      <c r="E60" s="9"/>
      <c r="F60" s="9"/>
      <c r="G60" s="9"/>
    </row>
  </sheetData>
  <sheetProtection/>
  <mergeCells count="17">
    <mergeCell ref="O12:O13"/>
    <mergeCell ref="I12:I13"/>
    <mergeCell ref="J12:J13"/>
    <mergeCell ref="K12:K13"/>
    <mergeCell ref="L12:L13"/>
    <mergeCell ref="M12:M13"/>
    <mergeCell ref="N12:N13"/>
    <mergeCell ref="B43:P43"/>
    <mergeCell ref="B7:E7"/>
    <mergeCell ref="B10:P10"/>
    <mergeCell ref="B12:B13"/>
    <mergeCell ref="C12:C13"/>
    <mergeCell ref="D12:D13"/>
    <mergeCell ref="E12:E13"/>
    <mergeCell ref="F12:F13"/>
    <mergeCell ref="G12:G13"/>
    <mergeCell ref="H12:H13"/>
  </mergeCells>
  <printOptions horizontalCentered="1"/>
  <pageMargins left="0.15748031496062992" right="0.15748031496062992" top="1.56" bottom="0.1968503937007874" header="0.15748031496062992" footer="0.15748031496062992"/>
  <pageSetup fitToHeight="1" fitToWidth="1" horizontalDpi="600" verticalDpi="600" orientation="landscape" scale="45" r:id="rId1"/>
  <headerFooter alignWithMargins="0">
    <oddFooter>&amp;R&amp;"Arial Narrow,Regular"Страна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L14"/>
  <sheetViews>
    <sheetView showZeros="0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5.7109375" style="88" customWidth="1"/>
    <col min="2" max="2" width="8.8515625" style="91" customWidth="1"/>
    <col min="3" max="3" width="67.8515625" style="88" customWidth="1"/>
    <col min="4" max="5" width="14.28125" style="88" customWidth="1"/>
    <col min="6" max="6" width="14.140625" style="88" customWidth="1"/>
    <col min="7" max="16384" width="8.8515625" style="88" customWidth="1"/>
  </cols>
  <sheetData>
    <row r="1" spans="2:64" ht="15" customHeight="1">
      <c r="B1" s="87" t="s">
        <v>81</v>
      </c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2:64" ht="15" customHeight="1">
      <c r="B2" s="88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</row>
    <row r="3" spans="2:64" ht="15" customHeight="1">
      <c r="B3" s="89" t="str">
        <f>+CONCATENATE('Naslovna strana'!$B$14," ",'Naslovna strana'!$E$14)</f>
        <v>Назив енергетског субјекта: 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</row>
    <row r="4" spans="2:64" ht="15" customHeight="1">
      <c r="B4" s="87" t="str">
        <f>+CONCATENATE('Naslovna strana'!$B$11," ",'Naslovna strana'!$C$11)</f>
        <v>Енергетска делатност: Јавно снабдевање природним гасом</v>
      </c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</row>
    <row r="5" spans="2:64" ht="15" customHeight="1">
      <c r="B5" s="90" t="str">
        <f>+CONCATENATE('Naslovna strana'!$B$28," ",'Naslovna strana'!$E$28)</f>
        <v>Датум обраде: 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ht="15" customHeight="1">
      <c r="C6" s="92"/>
    </row>
    <row r="7" spans="2:6" ht="15" customHeight="1">
      <c r="B7" s="302" t="s">
        <v>311</v>
      </c>
      <c r="C7" s="302"/>
      <c r="D7" s="302"/>
      <c r="E7" s="302"/>
      <c r="F7" s="165"/>
    </row>
    <row r="8" spans="2:6" ht="15" customHeight="1" thickBot="1">
      <c r="B8" s="93"/>
      <c r="C8" s="93"/>
      <c r="D8" s="93"/>
      <c r="E8" s="93"/>
      <c r="F8" s="94"/>
    </row>
    <row r="9" spans="2:5" ht="15" customHeight="1" thickTop="1">
      <c r="B9" s="298" t="s">
        <v>124</v>
      </c>
      <c r="C9" s="300" t="s">
        <v>188</v>
      </c>
      <c r="D9" s="296" t="s">
        <v>141</v>
      </c>
      <c r="E9" s="202">
        <f>'Naslovna strana'!E18</f>
        <v>0</v>
      </c>
    </row>
    <row r="10" spans="2:5" ht="15" customHeight="1">
      <c r="B10" s="299"/>
      <c r="C10" s="301"/>
      <c r="D10" s="297"/>
      <c r="E10" s="203" t="s">
        <v>123</v>
      </c>
    </row>
    <row r="11" spans="2:5" ht="15" customHeight="1">
      <c r="B11" s="95" t="s">
        <v>4</v>
      </c>
      <c r="C11" s="96" t="s">
        <v>213</v>
      </c>
      <c r="D11" s="97" t="s">
        <v>189</v>
      </c>
      <c r="E11" s="204"/>
    </row>
    <row r="12" spans="2:5" ht="15" customHeight="1">
      <c r="B12" s="98" t="s">
        <v>5</v>
      </c>
      <c r="C12" s="99" t="s">
        <v>216</v>
      </c>
      <c r="D12" s="100" t="s">
        <v>0</v>
      </c>
      <c r="E12" s="205">
        <f>+'1. Korekcioni element'!F12+'1. Korekcioni element'!F13+'1. Korekcioni element'!F14+'1. Korekcioni element'!F15-'1. Korekcioni element'!F17+'1. Korekcioni element'!F18</f>
        <v>0</v>
      </c>
    </row>
    <row r="13" spans="2:5" ht="15" customHeight="1" thickBot="1">
      <c r="B13" s="101" t="s">
        <v>6</v>
      </c>
      <c r="C13" s="102" t="s">
        <v>213</v>
      </c>
      <c r="D13" s="103" t="s">
        <v>0</v>
      </c>
      <c r="E13" s="104">
        <f>+E11*(E12/(1-E11))</f>
        <v>0</v>
      </c>
    </row>
    <row r="14" spans="3:6" ht="15" customHeight="1" thickTop="1">
      <c r="C14" s="89"/>
      <c r="D14" s="105"/>
      <c r="E14" s="105"/>
      <c r="F14" s="89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</sheetData>
  <sheetProtection/>
  <mergeCells count="4">
    <mergeCell ref="D9:D10"/>
    <mergeCell ref="B9:B10"/>
    <mergeCell ref="C9:C10"/>
    <mergeCell ref="B7:E7"/>
  </mergeCells>
  <printOptions horizontalCentered="1"/>
  <pageMargins left="0.15748031496062992" right="0.15748031496062992" top="2.19" bottom="0.7480314960629921" header="0.15748031496062992" footer="0.31496062992125984"/>
  <pageSetup fitToHeight="1" fitToWidth="1" horizontalDpi="600" verticalDpi="600" orientation="landscape" paperSize="9" r:id="rId1"/>
  <headerFooter>
    <oddFooter>&amp;R&amp;"Arial Narrow,Regular"Страна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181"/>
  <sheetViews>
    <sheetView showZeros="0" zoomScale="75" zoomScaleNormal="75" zoomScalePageLayoutView="0" workbookViewId="0" topLeftCell="A1">
      <selection activeCell="A1" sqref="A1"/>
    </sheetView>
  </sheetViews>
  <sheetFormatPr defaultColWidth="8.8515625" defaultRowHeight="12.75"/>
  <cols>
    <col min="1" max="1" width="5.7109375" style="9" customWidth="1"/>
    <col min="2" max="2" width="9.140625" style="111" customWidth="1"/>
    <col min="3" max="3" width="56.421875" style="2" customWidth="1"/>
    <col min="4" max="4" width="13.7109375" style="2" customWidth="1"/>
    <col min="5" max="5" width="13.7109375" style="9" customWidth="1"/>
    <col min="6" max="16384" width="8.8515625" style="9" customWidth="1"/>
  </cols>
  <sheetData>
    <row r="1" spans="2:63" ht="15" customHeight="1">
      <c r="B1" s="15" t="s">
        <v>81</v>
      </c>
      <c r="C1" s="9"/>
      <c r="D1" s="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2:63" ht="15" customHeight="1">
      <c r="B2" s="9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2:63" ht="15" customHeight="1">
      <c r="B3" s="89" t="str">
        <f>+CONCATENATE('Naslovna strana'!$B$14," ",'Naslovna strana'!$E$14)</f>
        <v>Назив енергетског субјекта: </v>
      </c>
      <c r="C3" s="9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2:63" ht="15" customHeight="1">
      <c r="B4" s="87" t="str">
        <f>+CONCATENATE('Naslovna strana'!$B$11," ",'Naslovna strana'!$C$11)</f>
        <v>Енергетска делатност: Јавно снабдевање природним гасом</v>
      </c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2:63" ht="15" customHeight="1">
      <c r="B5" s="90" t="str">
        <f>+CONCATENATE('Naslovna strana'!$B$28," ",'Naslovna strana'!$E$28)</f>
        <v>Датум обраде: </v>
      </c>
      <c r="C5" s="9"/>
      <c r="D5" s="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3:4" ht="15" customHeight="1">
      <c r="C6" s="1"/>
      <c r="D6" s="9"/>
    </row>
    <row r="7" spans="2:5" s="33" customFormat="1" ht="15" customHeight="1">
      <c r="B7" s="295" t="s">
        <v>312</v>
      </c>
      <c r="C7" s="295"/>
      <c r="D7" s="295"/>
      <c r="E7" s="78"/>
    </row>
    <row r="8" spans="2:5" s="33" customFormat="1" ht="15" customHeight="1" thickBot="1">
      <c r="B8" s="111"/>
      <c r="C8" s="53"/>
      <c r="D8" s="194" t="s">
        <v>0</v>
      </c>
      <c r="E8" s="54"/>
    </row>
    <row r="9" spans="2:4" s="33" customFormat="1" ht="15" customHeight="1" thickTop="1">
      <c r="B9" s="260" t="s">
        <v>124</v>
      </c>
      <c r="C9" s="262" t="s">
        <v>32</v>
      </c>
      <c r="D9" s="171">
        <f>'Naslovna strana'!E18</f>
        <v>0</v>
      </c>
    </row>
    <row r="10" spans="2:4" s="33" customFormat="1" ht="15" customHeight="1">
      <c r="B10" s="303"/>
      <c r="C10" s="304"/>
      <c r="D10" s="206" t="s">
        <v>123</v>
      </c>
    </row>
    <row r="11" spans="2:5" s="33" customFormat="1" ht="15" customHeight="1">
      <c r="B11" s="114" t="s">
        <v>4</v>
      </c>
      <c r="C11" s="115" t="s">
        <v>219</v>
      </c>
      <c r="D11" s="207"/>
      <c r="E11" s="52"/>
    </row>
    <row r="12" spans="2:5" s="33" customFormat="1" ht="15" customHeight="1">
      <c r="B12" s="81" t="s">
        <v>5</v>
      </c>
      <c r="C12" s="116" t="s">
        <v>217</v>
      </c>
      <c r="D12" s="208"/>
      <c r="E12" s="52"/>
    </row>
    <row r="13" spans="2:5" s="33" customFormat="1" ht="15" customHeight="1">
      <c r="B13" s="81" t="s">
        <v>6</v>
      </c>
      <c r="C13" s="116" t="s">
        <v>220</v>
      </c>
      <c r="D13" s="208"/>
      <c r="E13" s="52"/>
    </row>
    <row r="14" spans="2:5" s="33" customFormat="1" ht="15" customHeight="1">
      <c r="B14" s="117" t="s">
        <v>50</v>
      </c>
      <c r="C14" s="118" t="s">
        <v>218</v>
      </c>
      <c r="D14" s="208"/>
      <c r="E14" s="52"/>
    </row>
    <row r="15" spans="2:5" s="33" customFormat="1" ht="15" customHeight="1" thickBot="1">
      <c r="B15" s="68" t="s">
        <v>12</v>
      </c>
      <c r="C15" s="119" t="s">
        <v>221</v>
      </c>
      <c r="D15" s="120">
        <f>D11+D12+D13+D14</f>
        <v>0</v>
      </c>
      <c r="E15" s="52"/>
    </row>
    <row r="16" spans="2:5" s="33" customFormat="1" ht="15" customHeight="1" thickTop="1">
      <c r="B16" s="111"/>
      <c r="C16" s="52"/>
      <c r="D16" s="76"/>
      <c r="E16" s="52"/>
    </row>
    <row r="17" spans="2:4" s="33" customFormat="1" ht="15" customHeight="1">
      <c r="B17" s="111"/>
      <c r="C17" s="121"/>
      <c r="D17" s="122"/>
    </row>
    <row r="18" spans="3:4" ht="15" customHeight="1">
      <c r="C18" s="9"/>
      <c r="D18" s="9"/>
    </row>
    <row r="19" spans="3:4" ht="15" customHeight="1">
      <c r="C19" s="9"/>
      <c r="D19" s="9"/>
    </row>
    <row r="20" spans="3:4" ht="15" customHeight="1">
      <c r="C20" s="9"/>
      <c r="D20" s="9"/>
    </row>
    <row r="21" spans="3:4" ht="15" customHeight="1">
      <c r="C21" s="9"/>
      <c r="D21" s="9"/>
    </row>
    <row r="22" spans="3:4" ht="15" customHeight="1">
      <c r="C22" s="9"/>
      <c r="D22" s="9"/>
    </row>
    <row r="23" spans="3:4" ht="15" customHeight="1">
      <c r="C23" s="9"/>
      <c r="D23" s="9"/>
    </row>
    <row r="24" spans="3:4" ht="15" customHeight="1">
      <c r="C24" s="9"/>
      <c r="D24" s="9"/>
    </row>
    <row r="25" spans="3:4" ht="15" customHeight="1">
      <c r="C25" s="9"/>
      <c r="D25" s="9"/>
    </row>
    <row r="26" spans="3:4" ht="15" customHeight="1">
      <c r="C26" s="9"/>
      <c r="D26" s="9"/>
    </row>
    <row r="27" spans="3:4" ht="15" customHeight="1">
      <c r="C27" s="9"/>
      <c r="D27" s="9"/>
    </row>
    <row r="28" spans="3:4" ht="15" customHeight="1">
      <c r="C28" s="9"/>
      <c r="D28" s="9"/>
    </row>
    <row r="29" spans="3:4" ht="15" customHeight="1">
      <c r="C29" s="9"/>
      <c r="D29" s="9"/>
    </row>
    <row r="30" spans="3:4" ht="15" customHeight="1">
      <c r="C30" s="9"/>
      <c r="D30" s="9"/>
    </row>
    <row r="31" spans="3:4" ht="15" customHeight="1">
      <c r="C31" s="9"/>
      <c r="D31" s="9"/>
    </row>
    <row r="32" spans="3:4" ht="15" customHeight="1">
      <c r="C32" s="9"/>
      <c r="D32" s="9"/>
    </row>
    <row r="33" spans="3:4" ht="15" customHeight="1">
      <c r="C33" s="9"/>
      <c r="D33" s="9"/>
    </row>
    <row r="34" spans="3:4" ht="15" customHeight="1">
      <c r="C34" s="9"/>
      <c r="D34" s="9"/>
    </row>
    <row r="35" spans="3:4" ht="15" customHeight="1">
      <c r="C35" s="9"/>
      <c r="D35" s="9"/>
    </row>
    <row r="36" spans="3:4" ht="15" customHeight="1">
      <c r="C36" s="9"/>
      <c r="D36" s="9"/>
    </row>
    <row r="37" spans="3:4" ht="15" customHeight="1">
      <c r="C37" s="9"/>
      <c r="D37" s="9"/>
    </row>
    <row r="38" spans="3:4" ht="15" customHeight="1">
      <c r="C38" s="9"/>
      <c r="D38" s="9"/>
    </row>
    <row r="39" spans="3:4" ht="15" customHeight="1">
      <c r="C39" s="9"/>
      <c r="D39" s="9"/>
    </row>
    <row r="40" spans="3:4" ht="15" customHeight="1">
      <c r="C40" s="9"/>
      <c r="D40" s="9"/>
    </row>
    <row r="41" spans="3:4" ht="15" customHeight="1">
      <c r="C41" s="9"/>
      <c r="D41" s="9"/>
    </row>
    <row r="42" spans="3:4" ht="15" customHeight="1">
      <c r="C42" s="9"/>
      <c r="D42" s="9"/>
    </row>
    <row r="43" spans="3:4" ht="15" customHeight="1">
      <c r="C43" s="9"/>
      <c r="D43" s="9"/>
    </row>
    <row r="44" spans="3:4" ht="15" customHeight="1">
      <c r="C44" s="9"/>
      <c r="D44" s="9"/>
    </row>
    <row r="45" spans="3:4" ht="15" customHeight="1">
      <c r="C45" s="9"/>
      <c r="D45" s="9"/>
    </row>
    <row r="46" spans="3:4" ht="15" customHeight="1">
      <c r="C46" s="9"/>
      <c r="D46" s="9"/>
    </row>
    <row r="47" spans="3:4" ht="15" customHeight="1">
      <c r="C47" s="9"/>
      <c r="D47" s="9"/>
    </row>
    <row r="48" spans="3:4" ht="15" customHeight="1">
      <c r="C48" s="9"/>
      <c r="D48" s="9"/>
    </row>
    <row r="49" spans="3:4" ht="15" customHeight="1">
      <c r="C49" s="9"/>
      <c r="D49" s="9"/>
    </row>
    <row r="50" spans="3:4" ht="15" customHeight="1">
      <c r="C50" s="9"/>
      <c r="D50" s="9"/>
    </row>
    <row r="51" spans="3:4" ht="15" customHeight="1">
      <c r="C51" s="9"/>
      <c r="D51" s="9"/>
    </row>
    <row r="52" spans="3:4" ht="15" customHeight="1">
      <c r="C52" s="9"/>
      <c r="D52" s="9"/>
    </row>
    <row r="53" spans="3:4" ht="15" customHeight="1">
      <c r="C53" s="9"/>
      <c r="D53" s="9"/>
    </row>
    <row r="54" spans="3:4" ht="15" customHeight="1">
      <c r="C54" s="9"/>
      <c r="D54" s="9"/>
    </row>
    <row r="55" spans="3:4" ht="15" customHeight="1">
      <c r="C55" s="9"/>
      <c r="D55" s="9"/>
    </row>
    <row r="56" spans="3:4" ht="15" customHeight="1">
      <c r="C56" s="9"/>
      <c r="D56" s="9"/>
    </row>
    <row r="57" spans="3:4" ht="15" customHeight="1">
      <c r="C57" s="9"/>
      <c r="D57" s="9"/>
    </row>
    <row r="58" spans="3:4" ht="15" customHeight="1">
      <c r="C58" s="9"/>
      <c r="D58" s="9"/>
    </row>
    <row r="59" spans="3:4" ht="15" customHeight="1">
      <c r="C59" s="9"/>
      <c r="D59" s="9"/>
    </row>
    <row r="60" spans="3:4" ht="15" customHeight="1">
      <c r="C60" s="9"/>
      <c r="D60" s="9"/>
    </row>
    <row r="61" spans="3:4" ht="15" customHeight="1">
      <c r="C61" s="9"/>
      <c r="D61" s="9"/>
    </row>
    <row r="62" spans="3:4" ht="15" customHeight="1">
      <c r="C62" s="9"/>
      <c r="D62" s="9"/>
    </row>
    <row r="63" spans="3:4" ht="15" customHeight="1">
      <c r="C63" s="9"/>
      <c r="D63" s="9"/>
    </row>
    <row r="64" spans="3:4" ht="15" customHeight="1">
      <c r="C64" s="9"/>
      <c r="D64" s="9"/>
    </row>
    <row r="65" spans="3:4" ht="15" customHeight="1">
      <c r="C65" s="9"/>
      <c r="D65" s="9"/>
    </row>
    <row r="66" spans="3:4" ht="15" customHeight="1">
      <c r="C66" s="9"/>
      <c r="D66" s="9"/>
    </row>
    <row r="67" spans="3:4" ht="15" customHeight="1">
      <c r="C67" s="9"/>
      <c r="D67" s="9"/>
    </row>
    <row r="68" spans="3:4" ht="15" customHeight="1">
      <c r="C68" s="9"/>
      <c r="D68" s="9"/>
    </row>
    <row r="69" spans="3:4" ht="15" customHeight="1">
      <c r="C69" s="9"/>
      <c r="D69" s="9"/>
    </row>
    <row r="70" spans="3:4" ht="15" customHeight="1">
      <c r="C70" s="9"/>
      <c r="D70" s="9"/>
    </row>
    <row r="71" spans="3:4" ht="15" customHeight="1">
      <c r="C71" s="9"/>
      <c r="D71" s="9"/>
    </row>
    <row r="72" spans="3:4" ht="15" customHeight="1">
      <c r="C72" s="9"/>
      <c r="D72" s="9"/>
    </row>
    <row r="73" spans="3:4" ht="15" customHeight="1">
      <c r="C73" s="9"/>
      <c r="D73" s="9"/>
    </row>
    <row r="74" spans="3:4" ht="15" customHeight="1">
      <c r="C74" s="9"/>
      <c r="D74" s="9"/>
    </row>
    <row r="75" spans="3:4" ht="15" customHeight="1">
      <c r="C75" s="9"/>
      <c r="D75" s="9"/>
    </row>
    <row r="76" spans="3:4" ht="15" customHeight="1">
      <c r="C76" s="9"/>
      <c r="D76" s="9"/>
    </row>
    <row r="77" spans="3:4" ht="15" customHeight="1">
      <c r="C77" s="9"/>
      <c r="D77" s="9"/>
    </row>
    <row r="78" spans="3:4" ht="15" customHeight="1">
      <c r="C78" s="9"/>
      <c r="D78" s="9"/>
    </row>
    <row r="79" spans="3:4" ht="15" customHeight="1">
      <c r="C79" s="9"/>
      <c r="D79" s="9"/>
    </row>
    <row r="80" spans="3:4" ht="15" customHeight="1">
      <c r="C80" s="9"/>
      <c r="D80" s="9"/>
    </row>
    <row r="81" spans="3:4" ht="15" customHeight="1">
      <c r="C81" s="9"/>
      <c r="D81" s="9"/>
    </row>
    <row r="82" spans="3:4" ht="15" customHeight="1">
      <c r="C82" s="9"/>
      <c r="D82" s="9"/>
    </row>
    <row r="83" spans="3:4" ht="15" customHeight="1">
      <c r="C83" s="9"/>
      <c r="D83" s="9"/>
    </row>
    <row r="84" spans="3:4" ht="15" customHeight="1">
      <c r="C84" s="9"/>
      <c r="D84" s="9"/>
    </row>
    <row r="85" spans="3:4" ht="15" customHeight="1">
      <c r="C85" s="9"/>
      <c r="D85" s="9"/>
    </row>
    <row r="86" spans="3:4" ht="15" customHeight="1">
      <c r="C86" s="9"/>
      <c r="D86" s="9"/>
    </row>
    <row r="87" spans="3:4" ht="15" customHeight="1">
      <c r="C87" s="9"/>
      <c r="D87" s="9"/>
    </row>
    <row r="88" spans="3:4" ht="15" customHeight="1">
      <c r="C88" s="9"/>
      <c r="D88" s="9"/>
    </row>
    <row r="89" spans="3:4" ht="15" customHeight="1">
      <c r="C89" s="9"/>
      <c r="D89" s="9"/>
    </row>
    <row r="90" spans="3:4" ht="15" customHeight="1">
      <c r="C90" s="9"/>
      <c r="D90" s="9"/>
    </row>
    <row r="91" spans="3:4" ht="15" customHeight="1">
      <c r="C91" s="9"/>
      <c r="D91" s="9"/>
    </row>
    <row r="92" spans="3:4" ht="15" customHeight="1">
      <c r="C92" s="9"/>
      <c r="D92" s="9"/>
    </row>
    <row r="93" spans="3:4" ht="15" customHeight="1">
      <c r="C93" s="9"/>
      <c r="D93" s="9"/>
    </row>
    <row r="94" spans="3:4" ht="15" customHeight="1">
      <c r="C94" s="9"/>
      <c r="D94" s="9"/>
    </row>
    <row r="95" spans="3:4" ht="15" customHeight="1">
      <c r="C95" s="9"/>
      <c r="D95" s="9"/>
    </row>
    <row r="96" spans="3:4" ht="15" customHeight="1">
      <c r="C96" s="9"/>
      <c r="D96" s="9"/>
    </row>
    <row r="97" spans="3:4" ht="15" customHeight="1">
      <c r="C97" s="9"/>
      <c r="D97" s="9"/>
    </row>
    <row r="98" spans="3:4" ht="15" customHeight="1">
      <c r="C98" s="9"/>
      <c r="D98" s="9"/>
    </row>
    <row r="99" spans="3:4" ht="15" customHeight="1">
      <c r="C99" s="9"/>
      <c r="D99" s="9"/>
    </row>
    <row r="100" spans="3:4" ht="15" customHeight="1">
      <c r="C100" s="9"/>
      <c r="D100" s="9"/>
    </row>
    <row r="101" spans="3:4" ht="15" customHeight="1">
      <c r="C101" s="9"/>
      <c r="D101" s="9"/>
    </row>
    <row r="102" spans="3:4" ht="15" customHeight="1">
      <c r="C102" s="9"/>
      <c r="D102" s="9"/>
    </row>
    <row r="103" spans="3:4" ht="15" customHeight="1">
      <c r="C103" s="9"/>
      <c r="D103" s="9"/>
    </row>
    <row r="104" spans="3:4" ht="15" customHeight="1">
      <c r="C104" s="9"/>
      <c r="D104" s="9"/>
    </row>
    <row r="105" spans="3:4" ht="15" customHeight="1">
      <c r="C105" s="9"/>
      <c r="D105" s="9"/>
    </row>
    <row r="106" spans="3:4" ht="15" customHeight="1">
      <c r="C106" s="9"/>
      <c r="D106" s="9"/>
    </row>
    <row r="107" spans="3:4" ht="15" customHeight="1">
      <c r="C107" s="9"/>
      <c r="D107" s="9"/>
    </row>
    <row r="108" spans="3:4" ht="15" customHeight="1">
      <c r="C108" s="9"/>
      <c r="D108" s="9"/>
    </row>
    <row r="109" spans="3:4" ht="15" customHeight="1">
      <c r="C109" s="9"/>
      <c r="D109" s="9"/>
    </row>
    <row r="110" spans="3:4" ht="15" customHeight="1">
      <c r="C110" s="9"/>
      <c r="D110" s="9"/>
    </row>
    <row r="111" spans="3:4" ht="15" customHeight="1">
      <c r="C111" s="9"/>
      <c r="D111" s="9"/>
    </row>
    <row r="112" spans="3:4" ht="15" customHeight="1">
      <c r="C112" s="9"/>
      <c r="D112" s="9"/>
    </row>
    <row r="113" spans="3:4" ht="15" customHeight="1">
      <c r="C113" s="9"/>
      <c r="D113" s="9"/>
    </row>
    <row r="114" spans="3:4" ht="15" customHeight="1">
      <c r="C114" s="9"/>
      <c r="D114" s="9"/>
    </row>
    <row r="115" spans="3:4" ht="15" customHeight="1">
      <c r="C115" s="9"/>
      <c r="D115" s="9"/>
    </row>
    <row r="116" spans="3:4" ht="15" customHeight="1">
      <c r="C116" s="9"/>
      <c r="D116" s="9"/>
    </row>
    <row r="117" spans="3:4" ht="15" customHeight="1">
      <c r="C117" s="9"/>
      <c r="D117" s="9"/>
    </row>
    <row r="118" spans="3:4" ht="15" customHeight="1">
      <c r="C118" s="9"/>
      <c r="D118" s="9"/>
    </row>
    <row r="119" spans="3:4" ht="15" customHeight="1">
      <c r="C119" s="9"/>
      <c r="D119" s="9"/>
    </row>
    <row r="120" spans="3:4" ht="15" customHeight="1">
      <c r="C120" s="9"/>
      <c r="D120" s="9"/>
    </row>
    <row r="121" spans="3:4" ht="15" customHeight="1">
      <c r="C121" s="9"/>
      <c r="D121" s="9"/>
    </row>
    <row r="122" spans="3:4" ht="15" customHeight="1">
      <c r="C122" s="9"/>
      <c r="D122" s="9"/>
    </row>
    <row r="123" spans="3:4" ht="15" customHeight="1">
      <c r="C123" s="9"/>
      <c r="D123" s="9"/>
    </row>
    <row r="124" spans="3:4" ht="15" customHeight="1">
      <c r="C124" s="9"/>
      <c r="D124" s="9"/>
    </row>
    <row r="125" spans="3:4" ht="15" customHeight="1">
      <c r="C125" s="9"/>
      <c r="D125" s="9"/>
    </row>
    <row r="126" spans="3:4" ht="15" customHeight="1">
      <c r="C126" s="9"/>
      <c r="D126" s="9"/>
    </row>
    <row r="127" spans="3:4" ht="15" customHeight="1">
      <c r="C127" s="9"/>
      <c r="D127" s="9"/>
    </row>
    <row r="128" spans="3:4" ht="15" customHeight="1">
      <c r="C128" s="9"/>
      <c r="D128" s="9"/>
    </row>
    <row r="129" spans="3:4" ht="15" customHeight="1">
      <c r="C129" s="9"/>
      <c r="D129" s="9"/>
    </row>
    <row r="130" spans="3:4" ht="15" customHeight="1">
      <c r="C130" s="9"/>
      <c r="D130" s="9"/>
    </row>
    <row r="131" spans="3:4" ht="15" customHeight="1">
      <c r="C131" s="9"/>
      <c r="D131" s="9"/>
    </row>
    <row r="132" spans="3:4" ht="15" customHeight="1">
      <c r="C132" s="9"/>
      <c r="D132" s="9"/>
    </row>
    <row r="133" spans="3:4" ht="15" customHeight="1">
      <c r="C133" s="9"/>
      <c r="D133" s="9"/>
    </row>
    <row r="134" spans="3:4" ht="15" customHeight="1">
      <c r="C134" s="9"/>
      <c r="D134" s="9"/>
    </row>
    <row r="135" spans="3:4" ht="15" customHeight="1">
      <c r="C135" s="9"/>
      <c r="D135" s="9"/>
    </row>
    <row r="136" spans="3:4" ht="15" customHeight="1">
      <c r="C136" s="9"/>
      <c r="D136" s="9"/>
    </row>
    <row r="137" spans="3:4" ht="15" customHeight="1">
      <c r="C137" s="9"/>
      <c r="D137" s="9"/>
    </row>
    <row r="138" spans="3:4" ht="15" customHeight="1">
      <c r="C138" s="9"/>
      <c r="D138" s="9"/>
    </row>
    <row r="139" spans="3:4" ht="15" customHeight="1">
      <c r="C139" s="9"/>
      <c r="D139" s="9"/>
    </row>
    <row r="140" spans="3:4" ht="15" customHeight="1">
      <c r="C140" s="9"/>
      <c r="D140" s="9"/>
    </row>
    <row r="141" spans="3:4" ht="15" customHeight="1">
      <c r="C141" s="9"/>
      <c r="D141" s="9"/>
    </row>
    <row r="142" spans="3:4" ht="15" customHeight="1">
      <c r="C142" s="9"/>
      <c r="D142" s="9"/>
    </row>
    <row r="143" spans="3:4" ht="15" customHeight="1">
      <c r="C143" s="9"/>
      <c r="D143" s="9"/>
    </row>
    <row r="144" spans="3:4" ht="15" customHeight="1">
      <c r="C144" s="9"/>
      <c r="D144" s="9"/>
    </row>
    <row r="145" spans="3:4" ht="15" customHeight="1">
      <c r="C145" s="9"/>
      <c r="D145" s="9"/>
    </row>
    <row r="146" spans="3:4" ht="15" customHeight="1">
      <c r="C146" s="9"/>
      <c r="D146" s="9"/>
    </row>
    <row r="147" spans="3:4" ht="15" customHeight="1">
      <c r="C147" s="9"/>
      <c r="D147" s="9"/>
    </row>
    <row r="148" spans="3:4" ht="15" customHeight="1">
      <c r="C148" s="9"/>
      <c r="D148" s="9"/>
    </row>
    <row r="149" spans="3:4" ht="15" customHeight="1">
      <c r="C149" s="9"/>
      <c r="D149" s="9"/>
    </row>
    <row r="150" spans="3:4" ht="15" customHeight="1">
      <c r="C150" s="9"/>
      <c r="D150" s="9"/>
    </row>
    <row r="151" spans="3:4" ht="15" customHeight="1">
      <c r="C151" s="9"/>
      <c r="D151" s="9"/>
    </row>
    <row r="152" spans="3:4" ht="15" customHeight="1">
      <c r="C152" s="9"/>
      <c r="D152" s="9"/>
    </row>
    <row r="153" spans="3:4" ht="15" customHeight="1">
      <c r="C153" s="9"/>
      <c r="D153" s="9"/>
    </row>
    <row r="154" spans="3:4" ht="15" customHeight="1">
      <c r="C154" s="9"/>
      <c r="D154" s="9"/>
    </row>
    <row r="155" spans="3:4" ht="15" customHeight="1">
      <c r="C155" s="9"/>
      <c r="D155" s="9"/>
    </row>
    <row r="156" spans="3:4" ht="15" customHeight="1">
      <c r="C156" s="9"/>
      <c r="D156" s="9"/>
    </row>
    <row r="157" spans="3:4" ht="15" customHeight="1">
      <c r="C157" s="9"/>
      <c r="D157" s="9"/>
    </row>
    <row r="158" spans="3:4" ht="15" customHeight="1">
      <c r="C158" s="9"/>
      <c r="D158" s="9"/>
    </row>
    <row r="159" spans="3:4" ht="15" customHeight="1">
      <c r="C159" s="9"/>
      <c r="D159" s="9"/>
    </row>
    <row r="160" spans="3:4" ht="15" customHeight="1">
      <c r="C160" s="9"/>
      <c r="D160" s="9"/>
    </row>
    <row r="161" spans="3:4" ht="15" customHeight="1">
      <c r="C161" s="9"/>
      <c r="D161" s="9"/>
    </row>
    <row r="162" spans="3:4" ht="15" customHeight="1">
      <c r="C162" s="9"/>
      <c r="D162" s="9"/>
    </row>
    <row r="163" spans="3:4" ht="15" customHeight="1">
      <c r="C163" s="9"/>
      <c r="D163" s="9"/>
    </row>
    <row r="164" spans="3:4" ht="15" customHeight="1">
      <c r="C164" s="9"/>
      <c r="D164" s="9"/>
    </row>
    <row r="165" spans="3:4" ht="15" customHeight="1">
      <c r="C165" s="9"/>
      <c r="D165" s="9"/>
    </row>
    <row r="166" spans="3:4" ht="15" customHeight="1">
      <c r="C166" s="9"/>
      <c r="D166" s="9"/>
    </row>
    <row r="167" spans="3:4" ht="15" customHeight="1">
      <c r="C167" s="9"/>
      <c r="D167" s="9"/>
    </row>
    <row r="168" spans="3:4" ht="15" customHeight="1">
      <c r="C168" s="9"/>
      <c r="D168" s="9"/>
    </row>
    <row r="169" spans="3:4" ht="15" customHeight="1">
      <c r="C169" s="9"/>
      <c r="D169" s="9"/>
    </row>
    <row r="170" spans="3:4" ht="15" customHeight="1">
      <c r="C170" s="9"/>
      <c r="D170" s="9"/>
    </row>
    <row r="171" spans="3:4" ht="15" customHeight="1">
      <c r="C171" s="9"/>
      <c r="D171" s="9"/>
    </row>
    <row r="172" spans="3:4" ht="15" customHeight="1">
      <c r="C172" s="9"/>
      <c r="D172" s="9"/>
    </row>
    <row r="173" spans="3:4" ht="15" customHeight="1">
      <c r="C173" s="9"/>
      <c r="D173" s="9"/>
    </row>
    <row r="174" spans="3:4" ht="15" customHeight="1">
      <c r="C174" s="9"/>
      <c r="D174" s="9"/>
    </row>
    <row r="175" spans="3:4" ht="15" customHeight="1">
      <c r="C175" s="9"/>
      <c r="D175" s="9"/>
    </row>
    <row r="176" spans="3:4" ht="15" customHeight="1">
      <c r="C176" s="9"/>
      <c r="D176" s="9"/>
    </row>
    <row r="177" spans="3:4" ht="15" customHeight="1">
      <c r="C177" s="9"/>
      <c r="D177" s="9"/>
    </row>
    <row r="178" spans="3:4" ht="15" customHeight="1">
      <c r="C178" s="9"/>
      <c r="D178" s="9"/>
    </row>
    <row r="179" spans="3:4" ht="15" customHeight="1">
      <c r="C179" s="9"/>
      <c r="D179" s="9"/>
    </row>
    <row r="180" spans="3:4" ht="15" customHeight="1">
      <c r="C180" s="9"/>
      <c r="D180" s="9"/>
    </row>
    <row r="181" spans="3:4" ht="15" customHeight="1">
      <c r="C181" s="9"/>
      <c r="D181" s="9"/>
    </row>
  </sheetData>
  <sheetProtection/>
  <mergeCells count="3">
    <mergeCell ref="B9:B10"/>
    <mergeCell ref="C9:C10"/>
    <mergeCell ref="B7:D7"/>
  </mergeCells>
  <printOptions horizontalCentered="1" verticalCentered="1"/>
  <pageMargins left="0.1968503937007874" right="0.1968503937007874" top="0.2755905511811024" bottom="1.1023622047244095" header="0.15748031496062992" footer="0.15748031496062992"/>
  <pageSetup fitToHeight="1" fitToWidth="1" horizontalDpi="600" verticalDpi="600" orientation="landscape" r:id="rId1"/>
  <headerFooter>
    <oddFooter>&amp;R&amp;"Arial Narrow,Regular"&amp;11Страна 1 од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M55"/>
  <sheetViews>
    <sheetView showZero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9" customWidth="1"/>
    <col min="2" max="2" width="9.00390625" style="9" customWidth="1"/>
    <col min="3" max="3" width="82.8515625" style="9" customWidth="1"/>
    <col min="4" max="13" width="9.7109375" style="9" customWidth="1"/>
    <col min="14" max="14" width="9.7109375" style="38" customWidth="1"/>
    <col min="15" max="16" width="9.7109375" style="9" customWidth="1"/>
    <col min="17" max="16384" width="9.140625" style="9" customWidth="1"/>
  </cols>
  <sheetData>
    <row r="1" spans="2:65" ht="15" customHeight="1">
      <c r="B1" s="15" t="s">
        <v>81</v>
      </c>
      <c r="I1" s="1"/>
      <c r="J1" s="1"/>
      <c r="K1" s="1"/>
      <c r="L1" s="1"/>
      <c r="M1" s="1"/>
      <c r="N1" s="79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</row>
    <row r="2" spans="9:65" ht="15" customHeight="1">
      <c r="I2" s="1"/>
      <c r="J2" s="1"/>
      <c r="K2" s="1"/>
      <c r="L2" s="1"/>
      <c r="M2" s="1"/>
      <c r="N2" s="79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</row>
    <row r="3" spans="2:65" ht="15" customHeight="1">
      <c r="B3" s="1" t="str">
        <f>+CONCATENATE('Naslovna strana'!$B$14," ",'Naslovna strana'!$E$14)</f>
        <v>Назив енергетског субјекта: </v>
      </c>
      <c r="I3" s="1"/>
      <c r="J3" s="1"/>
      <c r="K3" s="1"/>
      <c r="L3" s="1"/>
      <c r="M3" s="1"/>
      <c r="N3" s="79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2:65" ht="15" customHeight="1">
      <c r="B4" s="15" t="str">
        <f>+CONCATENATE('Naslovna strana'!$B$11," ",'Naslovna strana'!$C$11)</f>
        <v>Енергетска делатност: Јавно снабдевање природним гасом</v>
      </c>
      <c r="I4" s="1"/>
      <c r="J4" s="1"/>
      <c r="K4" s="1"/>
      <c r="L4" s="1"/>
      <c r="M4" s="1"/>
      <c r="N4" s="7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</row>
    <row r="5" spans="2:65" ht="15" customHeight="1">
      <c r="B5" s="28" t="str">
        <f>+CONCATENATE('Naslovna strana'!$B$28," ",'Naslovna strana'!$E$28)</f>
        <v>Датум обраде: </v>
      </c>
      <c r="I5" s="1"/>
      <c r="J5" s="1"/>
      <c r="K5" s="1"/>
      <c r="L5" s="1"/>
      <c r="M5" s="1"/>
      <c r="N5" s="79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</row>
    <row r="6" ht="15" customHeight="1"/>
    <row r="7" ht="15" customHeight="1"/>
    <row r="8" spans="2:16" s="33" customFormat="1" ht="15" customHeight="1">
      <c r="B8" s="295" t="s">
        <v>313</v>
      </c>
      <c r="C8" s="295"/>
      <c r="D8" s="295"/>
      <c r="E8" s="295"/>
      <c r="F8" s="295"/>
      <c r="G8" s="295"/>
      <c r="H8" s="295"/>
      <c r="I8" s="295"/>
      <c r="J8" s="295"/>
      <c r="K8" s="295"/>
      <c r="L8" s="295"/>
      <c r="M8" s="295"/>
      <c r="N8" s="295"/>
      <c r="O8" s="295"/>
      <c r="P8" s="295"/>
    </row>
    <row r="9" spans="2:14" s="33" customFormat="1" ht="15" customHeight="1" thickBot="1">
      <c r="B9" s="83"/>
      <c r="C9" s="83"/>
      <c r="D9" s="83"/>
      <c r="E9" s="83"/>
      <c r="F9" s="160"/>
      <c r="G9" s="83"/>
      <c r="H9" s="83"/>
      <c r="I9" s="83"/>
      <c r="J9" s="83"/>
      <c r="K9" s="83"/>
      <c r="N9" s="127"/>
    </row>
    <row r="10" spans="2:16" s="33" customFormat="1" ht="18" customHeight="1" thickTop="1">
      <c r="B10" s="292" t="s">
        <v>124</v>
      </c>
      <c r="C10" s="290" t="s">
        <v>32</v>
      </c>
      <c r="D10" s="290" t="s">
        <v>128</v>
      </c>
      <c r="E10" s="290" t="s">
        <v>129</v>
      </c>
      <c r="F10" s="290" t="s">
        <v>75</v>
      </c>
      <c r="G10" s="290" t="s">
        <v>76</v>
      </c>
      <c r="H10" s="290" t="s">
        <v>77</v>
      </c>
      <c r="I10" s="290" t="s">
        <v>78</v>
      </c>
      <c r="J10" s="288" t="s">
        <v>79</v>
      </c>
      <c r="K10" s="288" t="s">
        <v>130</v>
      </c>
      <c r="L10" s="288" t="s">
        <v>131</v>
      </c>
      <c r="M10" s="288" t="s">
        <v>132</v>
      </c>
      <c r="N10" s="288" t="s">
        <v>133</v>
      </c>
      <c r="O10" s="288" t="s">
        <v>134</v>
      </c>
      <c r="P10" s="305">
        <f>'Naslovna strana'!E18</f>
        <v>0</v>
      </c>
    </row>
    <row r="11" spans="2:16" s="33" customFormat="1" ht="12.75">
      <c r="B11" s="293"/>
      <c r="C11" s="291"/>
      <c r="D11" s="291"/>
      <c r="E11" s="291"/>
      <c r="F11" s="291"/>
      <c r="G11" s="291"/>
      <c r="H11" s="291"/>
      <c r="I11" s="291"/>
      <c r="J11" s="289"/>
      <c r="K11" s="289"/>
      <c r="L11" s="289"/>
      <c r="M11" s="289"/>
      <c r="N11" s="289"/>
      <c r="O11" s="289"/>
      <c r="P11" s="306"/>
    </row>
    <row r="12" spans="2:16" s="33" customFormat="1" ht="15" customHeight="1">
      <c r="B12" s="72" t="s">
        <v>4</v>
      </c>
      <c r="C12" s="73" t="s">
        <v>222</v>
      </c>
      <c r="D12" s="161">
        <f>'5. Troskovi distribucije'!D14</f>
        <v>0</v>
      </c>
      <c r="E12" s="161">
        <f>'5. Troskovi distribucije'!E14</f>
        <v>0</v>
      </c>
      <c r="F12" s="161">
        <f>'5. Troskovi distribucije'!F14</f>
        <v>0</v>
      </c>
      <c r="G12" s="161">
        <f>'5. Troskovi distribucije'!G14</f>
        <v>0</v>
      </c>
      <c r="H12" s="161">
        <f>'5. Troskovi distribucije'!H14</f>
        <v>0</v>
      </c>
      <c r="I12" s="161">
        <f>'5. Troskovi distribucije'!I14</f>
        <v>0</v>
      </c>
      <c r="J12" s="161">
        <f>'5. Troskovi distribucije'!J14</f>
        <v>0</v>
      </c>
      <c r="K12" s="161">
        <f>'5. Troskovi distribucije'!K14</f>
        <v>0</v>
      </c>
      <c r="L12" s="161">
        <f>'5. Troskovi distribucije'!L14</f>
        <v>0</v>
      </c>
      <c r="M12" s="161">
        <f>'5. Troskovi distribucije'!M14</f>
        <v>0</v>
      </c>
      <c r="N12" s="161">
        <f>'5. Troskovi distribucije'!N14</f>
        <v>0</v>
      </c>
      <c r="O12" s="161">
        <f>'5. Troskovi distribucije'!O14</f>
        <v>0</v>
      </c>
      <c r="P12" s="164"/>
    </row>
    <row r="13" spans="2:16" s="33" customFormat="1" ht="15" customHeight="1">
      <c r="B13" s="58" t="s">
        <v>5</v>
      </c>
      <c r="C13" s="59" t="s">
        <v>223</v>
      </c>
      <c r="D13" s="153">
        <f>'5. Troskovi distribucije'!D15</f>
        <v>0</v>
      </c>
      <c r="E13" s="153">
        <f>'5. Troskovi distribucije'!E15</f>
        <v>0</v>
      </c>
      <c r="F13" s="153">
        <f>'5. Troskovi distribucije'!F15</f>
        <v>0</v>
      </c>
      <c r="G13" s="153">
        <f>'5. Troskovi distribucije'!G15</f>
        <v>0</v>
      </c>
      <c r="H13" s="153">
        <f>'5. Troskovi distribucije'!H15</f>
        <v>0</v>
      </c>
      <c r="I13" s="153">
        <f>'5. Troskovi distribucije'!I15</f>
        <v>0</v>
      </c>
      <c r="J13" s="153">
        <f>'5. Troskovi distribucije'!J15</f>
        <v>0</v>
      </c>
      <c r="K13" s="153">
        <f>'5. Troskovi distribucije'!K15</f>
        <v>0</v>
      </c>
      <c r="L13" s="153">
        <f>'5. Troskovi distribucije'!L15</f>
        <v>0</v>
      </c>
      <c r="M13" s="153">
        <f>'5. Troskovi distribucije'!M15</f>
        <v>0</v>
      </c>
      <c r="N13" s="153">
        <f>'5. Troskovi distribucije'!N15</f>
        <v>0</v>
      </c>
      <c r="O13" s="153">
        <f>'5. Troskovi distribucije'!O15</f>
        <v>0</v>
      </c>
      <c r="P13" s="21"/>
    </row>
    <row r="14" spans="2:16" s="33" customFormat="1" ht="15" customHeight="1">
      <c r="B14" s="58" t="s">
        <v>6</v>
      </c>
      <c r="C14" s="59" t="s">
        <v>224</v>
      </c>
      <c r="D14" s="153">
        <f>'5. Troskovi distribucije'!D16</f>
        <v>0</v>
      </c>
      <c r="E14" s="153">
        <f>'5. Troskovi distribucije'!E16</f>
        <v>0</v>
      </c>
      <c r="F14" s="153">
        <f>'5. Troskovi distribucije'!F16</f>
        <v>0</v>
      </c>
      <c r="G14" s="153">
        <f>'5. Troskovi distribucije'!G16</f>
        <v>0</v>
      </c>
      <c r="H14" s="153">
        <f>'5. Troskovi distribucije'!H16</f>
        <v>0</v>
      </c>
      <c r="I14" s="153">
        <f>'5. Troskovi distribucije'!I16</f>
        <v>0</v>
      </c>
      <c r="J14" s="153">
        <f>'5. Troskovi distribucije'!J16</f>
        <v>0</v>
      </c>
      <c r="K14" s="153">
        <f>'5. Troskovi distribucije'!K16</f>
        <v>0</v>
      </c>
      <c r="L14" s="153">
        <f>'5. Troskovi distribucije'!L16</f>
        <v>0</v>
      </c>
      <c r="M14" s="153">
        <f>'5. Troskovi distribucije'!M16</f>
        <v>0</v>
      </c>
      <c r="N14" s="153">
        <f>'5. Troskovi distribucije'!N16</f>
        <v>0</v>
      </c>
      <c r="O14" s="153">
        <f>'5. Troskovi distribucije'!O16</f>
        <v>0</v>
      </c>
      <c r="P14" s="21"/>
    </row>
    <row r="15" spans="2:16" s="33" customFormat="1" ht="15" customHeight="1">
      <c r="B15" s="58" t="s">
        <v>50</v>
      </c>
      <c r="C15" s="59" t="s">
        <v>225</v>
      </c>
      <c r="D15" s="153">
        <f>'5. Troskovi distribucije'!D17</f>
        <v>0</v>
      </c>
      <c r="E15" s="153">
        <f>'5. Troskovi distribucije'!E17</f>
        <v>0</v>
      </c>
      <c r="F15" s="153">
        <f>'5. Troskovi distribucije'!F17</f>
        <v>0</v>
      </c>
      <c r="G15" s="153">
        <f>'5. Troskovi distribucije'!G17</f>
        <v>0</v>
      </c>
      <c r="H15" s="153">
        <f>'5. Troskovi distribucije'!H17</f>
        <v>0</v>
      </c>
      <c r="I15" s="153">
        <f>'5. Troskovi distribucije'!I17</f>
        <v>0</v>
      </c>
      <c r="J15" s="153">
        <f>'5. Troskovi distribucije'!J17</f>
        <v>0</v>
      </c>
      <c r="K15" s="153">
        <f>'5. Troskovi distribucije'!K17</f>
        <v>0</v>
      </c>
      <c r="L15" s="153">
        <f>'5. Troskovi distribucije'!L17</f>
        <v>0</v>
      </c>
      <c r="M15" s="153">
        <f>'5. Troskovi distribucije'!M17</f>
        <v>0</v>
      </c>
      <c r="N15" s="153">
        <f>'5. Troskovi distribucije'!N17</f>
        <v>0</v>
      </c>
      <c r="O15" s="153">
        <f>'5. Troskovi distribucije'!O17</f>
        <v>0</v>
      </c>
      <c r="P15" s="21"/>
    </row>
    <row r="16" spans="2:16" s="33" customFormat="1" ht="15" customHeight="1">
      <c r="B16" s="58" t="s">
        <v>12</v>
      </c>
      <c r="C16" s="59" t="s">
        <v>226</v>
      </c>
      <c r="D16" s="153">
        <f>'5. Troskovi distribucije'!D18</f>
        <v>0</v>
      </c>
      <c r="E16" s="153">
        <f>'5. Troskovi distribucije'!E18</f>
        <v>0</v>
      </c>
      <c r="F16" s="153">
        <f>'5. Troskovi distribucije'!F18</f>
        <v>0</v>
      </c>
      <c r="G16" s="153">
        <f>'5. Troskovi distribucije'!G18</f>
        <v>0</v>
      </c>
      <c r="H16" s="153">
        <f>'5. Troskovi distribucije'!H18</f>
        <v>0</v>
      </c>
      <c r="I16" s="153">
        <f>'5. Troskovi distribucije'!I18</f>
        <v>0</v>
      </c>
      <c r="J16" s="153">
        <f>'5. Troskovi distribucije'!J18</f>
        <v>0</v>
      </c>
      <c r="K16" s="153">
        <f>'5. Troskovi distribucije'!K18</f>
        <v>0</v>
      </c>
      <c r="L16" s="153">
        <f>'5. Troskovi distribucije'!L18</f>
        <v>0</v>
      </c>
      <c r="M16" s="153">
        <f>'5. Troskovi distribucije'!M18</f>
        <v>0</v>
      </c>
      <c r="N16" s="153">
        <f>'5. Troskovi distribucije'!N18</f>
        <v>0</v>
      </c>
      <c r="O16" s="153">
        <f>'5. Troskovi distribucije'!O18</f>
        <v>0</v>
      </c>
      <c r="P16" s="21"/>
    </row>
    <row r="17" spans="2:16" s="33" customFormat="1" ht="15" customHeight="1">
      <c r="B17" s="58" t="s">
        <v>62</v>
      </c>
      <c r="C17" s="59" t="s">
        <v>227</v>
      </c>
      <c r="D17" s="153">
        <f>'5. Troskovi distribucije'!D19</f>
        <v>0</v>
      </c>
      <c r="E17" s="153">
        <f>'5. Troskovi distribucije'!E19</f>
        <v>0</v>
      </c>
      <c r="F17" s="153">
        <f>'5. Troskovi distribucije'!F19</f>
        <v>0</v>
      </c>
      <c r="G17" s="153">
        <f>'5. Troskovi distribucije'!G19</f>
        <v>0</v>
      </c>
      <c r="H17" s="153">
        <f>'5. Troskovi distribucije'!H19</f>
        <v>0</v>
      </c>
      <c r="I17" s="153">
        <f>'5. Troskovi distribucije'!I19</f>
        <v>0</v>
      </c>
      <c r="J17" s="153">
        <f>'5. Troskovi distribucije'!J19</f>
        <v>0</v>
      </c>
      <c r="K17" s="153">
        <f>'5. Troskovi distribucije'!K19</f>
        <v>0</v>
      </c>
      <c r="L17" s="153">
        <f>'5. Troskovi distribucije'!L19</f>
        <v>0</v>
      </c>
      <c r="M17" s="153">
        <f>'5. Troskovi distribucije'!M19</f>
        <v>0</v>
      </c>
      <c r="N17" s="153">
        <f>'5. Troskovi distribucije'!N19</f>
        <v>0</v>
      </c>
      <c r="O17" s="153">
        <f>'5. Troskovi distribucije'!O19</f>
        <v>0</v>
      </c>
      <c r="P17" s="21"/>
    </row>
    <row r="18" spans="2:16" s="33" customFormat="1" ht="15" customHeight="1">
      <c r="B18" s="58" t="s">
        <v>63</v>
      </c>
      <c r="C18" s="59" t="s">
        <v>228</v>
      </c>
      <c r="D18" s="153">
        <f>'5. Troskovi distribucije'!D20</f>
        <v>0</v>
      </c>
      <c r="E18" s="153">
        <f>'5. Troskovi distribucije'!E20</f>
        <v>0</v>
      </c>
      <c r="F18" s="153">
        <f>'5. Troskovi distribucije'!F20</f>
        <v>0</v>
      </c>
      <c r="G18" s="153">
        <f>'5. Troskovi distribucije'!G20</f>
        <v>0</v>
      </c>
      <c r="H18" s="153">
        <f>'5. Troskovi distribucije'!H20</f>
        <v>0</v>
      </c>
      <c r="I18" s="153">
        <f>'5. Troskovi distribucije'!I20</f>
        <v>0</v>
      </c>
      <c r="J18" s="153">
        <f>'5. Troskovi distribucije'!J20</f>
        <v>0</v>
      </c>
      <c r="K18" s="153">
        <f>'5. Troskovi distribucije'!K20</f>
        <v>0</v>
      </c>
      <c r="L18" s="153">
        <f>'5. Troskovi distribucije'!L20</f>
        <v>0</v>
      </c>
      <c r="M18" s="153">
        <f>'5. Troskovi distribucije'!M20</f>
        <v>0</v>
      </c>
      <c r="N18" s="153">
        <f>'5. Troskovi distribucije'!N20</f>
        <v>0</v>
      </c>
      <c r="O18" s="153">
        <f>'5. Troskovi distribucije'!O20</f>
        <v>0</v>
      </c>
      <c r="P18" s="21"/>
    </row>
    <row r="19" spans="2:16" s="33" customFormat="1" ht="15" customHeight="1">
      <c r="B19" s="58" t="s">
        <v>74</v>
      </c>
      <c r="C19" s="62" t="s">
        <v>234</v>
      </c>
      <c r="D19" s="153">
        <f>'5. Troskovi distribucije'!D21</f>
        <v>0</v>
      </c>
      <c r="E19" s="153">
        <f>'5. Troskovi distribucije'!E21</f>
        <v>0</v>
      </c>
      <c r="F19" s="153">
        <f>'5. Troskovi distribucije'!F21</f>
        <v>0</v>
      </c>
      <c r="G19" s="153">
        <f>'5. Troskovi distribucije'!G21</f>
        <v>0</v>
      </c>
      <c r="H19" s="153">
        <f>'5. Troskovi distribucije'!H21</f>
        <v>0</v>
      </c>
      <c r="I19" s="153">
        <f>'5. Troskovi distribucije'!I21</f>
        <v>0</v>
      </c>
      <c r="J19" s="153">
        <f>'5. Troskovi distribucije'!J21</f>
        <v>0</v>
      </c>
      <c r="K19" s="153">
        <f>'5. Troskovi distribucije'!K21</f>
        <v>0</v>
      </c>
      <c r="L19" s="153">
        <f>'5. Troskovi distribucije'!L21</f>
        <v>0</v>
      </c>
      <c r="M19" s="153">
        <f>'5. Troskovi distribucije'!M21</f>
        <v>0</v>
      </c>
      <c r="N19" s="153">
        <f>'5. Troskovi distribucije'!N21</f>
        <v>0</v>
      </c>
      <c r="O19" s="153">
        <f>'5. Troskovi distribucije'!O21</f>
        <v>0</v>
      </c>
      <c r="P19" s="21"/>
    </row>
    <row r="20" spans="2:16" s="33" customFormat="1" ht="15" customHeight="1">
      <c r="B20" s="58" t="s">
        <v>106</v>
      </c>
      <c r="C20" s="62" t="s">
        <v>235</v>
      </c>
      <c r="D20" s="153">
        <f>'5. Troskovi distribucije'!D22</f>
        <v>0</v>
      </c>
      <c r="E20" s="153">
        <f>'5. Troskovi distribucije'!E22</f>
        <v>0</v>
      </c>
      <c r="F20" s="153">
        <f>'5. Troskovi distribucije'!F22</f>
        <v>0</v>
      </c>
      <c r="G20" s="153">
        <f>'5. Troskovi distribucije'!G22</f>
        <v>0</v>
      </c>
      <c r="H20" s="153">
        <f>'5. Troskovi distribucije'!H22</f>
        <v>0</v>
      </c>
      <c r="I20" s="153">
        <f>'5. Troskovi distribucije'!I22</f>
        <v>0</v>
      </c>
      <c r="J20" s="153">
        <f>'5. Troskovi distribucije'!J22</f>
        <v>0</v>
      </c>
      <c r="K20" s="153">
        <f>'5. Troskovi distribucije'!K22</f>
        <v>0</v>
      </c>
      <c r="L20" s="153">
        <f>'5. Troskovi distribucije'!L22</f>
        <v>0</v>
      </c>
      <c r="M20" s="153">
        <f>'5. Troskovi distribucije'!M22</f>
        <v>0</v>
      </c>
      <c r="N20" s="153">
        <f>'5. Troskovi distribucije'!N22</f>
        <v>0</v>
      </c>
      <c r="O20" s="153">
        <f>'5. Troskovi distribucije'!O22</f>
        <v>0</v>
      </c>
      <c r="P20" s="21"/>
    </row>
    <row r="21" spans="2:16" s="33" customFormat="1" ht="15" customHeight="1">
      <c r="B21" s="58" t="s">
        <v>107</v>
      </c>
      <c r="C21" s="59" t="s">
        <v>263</v>
      </c>
      <c r="D21" s="153">
        <f>'5. Troskovi distribucije'!D23</f>
        <v>0</v>
      </c>
      <c r="E21" s="153">
        <f>'5. Troskovi distribucije'!E23</f>
        <v>0</v>
      </c>
      <c r="F21" s="153">
        <f>'5. Troskovi distribucije'!F23</f>
        <v>0</v>
      </c>
      <c r="G21" s="153">
        <f>'5. Troskovi distribucije'!G23</f>
        <v>0</v>
      </c>
      <c r="H21" s="153">
        <f>'5. Troskovi distribucije'!H23</f>
        <v>0</v>
      </c>
      <c r="I21" s="153">
        <f>'5. Troskovi distribucije'!I23</f>
        <v>0</v>
      </c>
      <c r="J21" s="153">
        <f>'5. Troskovi distribucije'!J23</f>
        <v>0</v>
      </c>
      <c r="K21" s="153">
        <f>'5. Troskovi distribucije'!K23</f>
        <v>0</v>
      </c>
      <c r="L21" s="153">
        <f>'5. Troskovi distribucije'!L23</f>
        <v>0</v>
      </c>
      <c r="M21" s="153">
        <f>'5. Troskovi distribucije'!M23</f>
        <v>0</v>
      </c>
      <c r="N21" s="153">
        <f>'5. Troskovi distribucije'!N23</f>
        <v>0</v>
      </c>
      <c r="O21" s="153">
        <f>'5. Troskovi distribucije'!O23</f>
        <v>0</v>
      </c>
      <c r="P21" s="21"/>
    </row>
    <row r="22" spans="2:16" s="33" customFormat="1" ht="15" customHeight="1">
      <c r="B22" s="58" t="s">
        <v>108</v>
      </c>
      <c r="C22" s="62" t="s">
        <v>236</v>
      </c>
      <c r="D22" s="153">
        <f>'5. Troskovi distribucije'!D24</f>
        <v>0</v>
      </c>
      <c r="E22" s="153">
        <f>'5. Troskovi distribucije'!E24</f>
        <v>0</v>
      </c>
      <c r="F22" s="153">
        <f>'5. Troskovi distribucije'!F24</f>
        <v>0</v>
      </c>
      <c r="G22" s="153">
        <f>'5. Troskovi distribucije'!G24</f>
        <v>0</v>
      </c>
      <c r="H22" s="153">
        <f>'5. Troskovi distribucije'!H24</f>
        <v>0</v>
      </c>
      <c r="I22" s="153">
        <f>'5. Troskovi distribucije'!I24</f>
        <v>0</v>
      </c>
      <c r="J22" s="153">
        <f>'5. Troskovi distribucije'!J24</f>
        <v>0</v>
      </c>
      <c r="K22" s="153">
        <f>'5. Troskovi distribucije'!K24</f>
        <v>0</v>
      </c>
      <c r="L22" s="153">
        <f>'5. Troskovi distribucije'!L24</f>
        <v>0</v>
      </c>
      <c r="M22" s="153">
        <f>'5. Troskovi distribucije'!M24</f>
        <v>0</v>
      </c>
      <c r="N22" s="153">
        <f>'5. Troskovi distribucije'!N24</f>
        <v>0</v>
      </c>
      <c r="O22" s="153">
        <f>'5. Troskovi distribucije'!O24</f>
        <v>0</v>
      </c>
      <c r="P22" s="21"/>
    </row>
    <row r="23" spans="2:16" s="33" customFormat="1" ht="15" customHeight="1">
      <c r="B23" s="58" t="s">
        <v>109</v>
      </c>
      <c r="C23" s="62" t="s">
        <v>237</v>
      </c>
      <c r="D23" s="153">
        <f>'5. Troskovi distribucije'!D25</f>
        <v>0</v>
      </c>
      <c r="E23" s="153">
        <f>'5. Troskovi distribucije'!E25</f>
        <v>0</v>
      </c>
      <c r="F23" s="153">
        <f>'5. Troskovi distribucije'!F25</f>
        <v>0</v>
      </c>
      <c r="G23" s="153">
        <f>'5. Troskovi distribucije'!G25</f>
        <v>0</v>
      </c>
      <c r="H23" s="153">
        <f>'5. Troskovi distribucije'!H25</f>
        <v>0</v>
      </c>
      <c r="I23" s="153">
        <f>'5. Troskovi distribucije'!I25</f>
        <v>0</v>
      </c>
      <c r="J23" s="153">
        <f>'5. Troskovi distribucije'!J25</f>
        <v>0</v>
      </c>
      <c r="K23" s="153">
        <f>'5. Troskovi distribucije'!K25</f>
        <v>0</v>
      </c>
      <c r="L23" s="153">
        <f>'5. Troskovi distribucije'!L25</f>
        <v>0</v>
      </c>
      <c r="M23" s="153">
        <f>'5. Troskovi distribucije'!M25</f>
        <v>0</v>
      </c>
      <c r="N23" s="153">
        <f>'5. Troskovi distribucije'!N25</f>
        <v>0</v>
      </c>
      <c r="O23" s="153">
        <f>'5. Troskovi distribucije'!O25</f>
        <v>0</v>
      </c>
      <c r="P23" s="21"/>
    </row>
    <row r="24" spans="2:16" s="33" customFormat="1" ht="15" customHeight="1">
      <c r="B24" s="58" t="s">
        <v>177</v>
      </c>
      <c r="C24" s="59" t="s">
        <v>264</v>
      </c>
      <c r="D24" s="153">
        <f>'5. Troskovi distribucije'!D26</f>
        <v>0</v>
      </c>
      <c r="E24" s="153">
        <f>'5. Troskovi distribucije'!E26</f>
        <v>0</v>
      </c>
      <c r="F24" s="153">
        <f>'5. Troskovi distribucije'!F26</f>
        <v>0</v>
      </c>
      <c r="G24" s="153">
        <f>'5. Troskovi distribucije'!G26</f>
        <v>0</v>
      </c>
      <c r="H24" s="153">
        <f>'5. Troskovi distribucije'!H26</f>
        <v>0</v>
      </c>
      <c r="I24" s="153">
        <f>'5. Troskovi distribucije'!I26</f>
        <v>0</v>
      </c>
      <c r="J24" s="153">
        <f>'5. Troskovi distribucije'!J26</f>
        <v>0</v>
      </c>
      <c r="K24" s="153">
        <f>'5. Troskovi distribucije'!K26</f>
        <v>0</v>
      </c>
      <c r="L24" s="153">
        <f>'5. Troskovi distribucije'!L26</f>
        <v>0</v>
      </c>
      <c r="M24" s="153">
        <f>'5. Troskovi distribucije'!M26</f>
        <v>0</v>
      </c>
      <c r="N24" s="153">
        <f>'5. Troskovi distribucije'!N26</f>
        <v>0</v>
      </c>
      <c r="O24" s="153">
        <f>'5. Troskovi distribucije'!O26</f>
        <v>0</v>
      </c>
      <c r="P24" s="21"/>
    </row>
    <row r="25" spans="2:16" s="33" customFormat="1" ht="15" customHeight="1">
      <c r="B25" s="58" t="s">
        <v>178</v>
      </c>
      <c r="C25" s="59" t="s">
        <v>240</v>
      </c>
      <c r="D25" s="128"/>
      <c r="E25" s="128"/>
      <c r="F25" s="159"/>
      <c r="G25" s="128"/>
      <c r="H25" s="128"/>
      <c r="I25" s="128"/>
      <c r="J25" s="128"/>
      <c r="K25" s="128"/>
      <c r="L25" s="128"/>
      <c r="M25" s="128"/>
      <c r="N25" s="159"/>
      <c r="O25" s="128"/>
      <c r="P25" s="21"/>
    </row>
    <row r="26" spans="2:16" s="33" customFormat="1" ht="15" customHeight="1">
      <c r="B26" s="58" t="s">
        <v>179</v>
      </c>
      <c r="C26" s="59" t="s">
        <v>241</v>
      </c>
      <c r="D26" s="128"/>
      <c r="E26" s="128"/>
      <c r="F26" s="159"/>
      <c r="G26" s="128"/>
      <c r="H26" s="128"/>
      <c r="I26" s="128"/>
      <c r="J26" s="128"/>
      <c r="K26" s="128"/>
      <c r="L26" s="128"/>
      <c r="M26" s="128"/>
      <c r="N26" s="159"/>
      <c r="O26" s="128"/>
      <c r="P26" s="21"/>
    </row>
    <row r="27" spans="2:16" s="33" customFormat="1" ht="15" customHeight="1">
      <c r="B27" s="58" t="s">
        <v>180</v>
      </c>
      <c r="C27" s="59" t="s">
        <v>242</v>
      </c>
      <c r="D27" s="128"/>
      <c r="E27" s="128"/>
      <c r="F27" s="159"/>
      <c r="G27" s="128"/>
      <c r="H27" s="128"/>
      <c r="I27" s="128"/>
      <c r="J27" s="128"/>
      <c r="K27" s="128"/>
      <c r="L27" s="128"/>
      <c r="M27" s="128"/>
      <c r="N27" s="159"/>
      <c r="O27" s="128"/>
      <c r="P27" s="21"/>
    </row>
    <row r="28" spans="2:16" s="33" customFormat="1" ht="15" customHeight="1">
      <c r="B28" s="58" t="s">
        <v>181</v>
      </c>
      <c r="C28" s="59" t="s">
        <v>243</v>
      </c>
      <c r="D28" s="128"/>
      <c r="E28" s="128"/>
      <c r="F28" s="159"/>
      <c r="G28" s="128"/>
      <c r="H28" s="128"/>
      <c r="I28" s="128"/>
      <c r="J28" s="128"/>
      <c r="K28" s="128"/>
      <c r="L28" s="128"/>
      <c r="M28" s="128"/>
      <c r="N28" s="159"/>
      <c r="O28" s="128"/>
      <c r="P28" s="21"/>
    </row>
    <row r="29" spans="2:16" s="33" customFormat="1" ht="15" customHeight="1">
      <c r="B29" s="58" t="s">
        <v>182</v>
      </c>
      <c r="C29" s="59" t="s">
        <v>244</v>
      </c>
      <c r="D29" s="128"/>
      <c r="E29" s="128"/>
      <c r="F29" s="159"/>
      <c r="G29" s="128"/>
      <c r="H29" s="128"/>
      <c r="I29" s="128"/>
      <c r="J29" s="128"/>
      <c r="K29" s="128"/>
      <c r="L29" s="128"/>
      <c r="M29" s="128"/>
      <c r="N29" s="159"/>
      <c r="O29" s="128"/>
      <c r="P29" s="21"/>
    </row>
    <row r="30" spans="2:16" s="33" customFormat="1" ht="15" customHeight="1">
      <c r="B30" s="58" t="s">
        <v>183</v>
      </c>
      <c r="C30" s="59" t="s">
        <v>245</v>
      </c>
      <c r="D30" s="128"/>
      <c r="E30" s="128"/>
      <c r="F30" s="159"/>
      <c r="G30" s="128"/>
      <c r="H30" s="128"/>
      <c r="I30" s="128"/>
      <c r="J30" s="128"/>
      <c r="K30" s="128"/>
      <c r="L30" s="128"/>
      <c r="M30" s="128"/>
      <c r="N30" s="159"/>
      <c r="O30" s="128"/>
      <c r="P30" s="21"/>
    </row>
    <row r="31" spans="2:16" s="33" customFormat="1" ht="15" customHeight="1">
      <c r="B31" s="58" t="s">
        <v>184</v>
      </c>
      <c r="C31" s="59" t="s">
        <v>246</v>
      </c>
      <c r="D31" s="128"/>
      <c r="E31" s="128"/>
      <c r="F31" s="159"/>
      <c r="G31" s="128"/>
      <c r="H31" s="128"/>
      <c r="I31" s="128"/>
      <c r="J31" s="128"/>
      <c r="K31" s="128"/>
      <c r="L31" s="128"/>
      <c r="M31" s="128"/>
      <c r="N31" s="159"/>
      <c r="O31" s="128"/>
      <c r="P31" s="21"/>
    </row>
    <row r="32" spans="2:16" s="33" customFormat="1" ht="15" customHeight="1">
      <c r="B32" s="58" t="s">
        <v>185</v>
      </c>
      <c r="C32" s="59" t="s">
        <v>247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157"/>
      <c r="O32" s="63"/>
      <c r="P32" s="154"/>
    </row>
    <row r="33" spans="2:16" s="33" customFormat="1" ht="15" customHeight="1">
      <c r="B33" s="58" t="s">
        <v>186</v>
      </c>
      <c r="C33" s="59" t="s">
        <v>248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157"/>
      <c r="O33" s="63"/>
      <c r="P33" s="154"/>
    </row>
    <row r="34" spans="2:16" s="33" customFormat="1" ht="15" customHeight="1">
      <c r="B34" s="58" t="s">
        <v>187</v>
      </c>
      <c r="C34" s="59" t="s">
        <v>278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157"/>
      <c r="O34" s="63"/>
      <c r="P34" s="154"/>
    </row>
    <row r="35" spans="2:16" s="33" customFormat="1" ht="15" customHeight="1">
      <c r="B35" s="58" t="s">
        <v>190</v>
      </c>
      <c r="C35" s="59" t="s">
        <v>279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157"/>
      <c r="O35" s="63"/>
      <c r="P35" s="154"/>
    </row>
    <row r="36" spans="2:16" s="33" customFormat="1" ht="15" customHeight="1">
      <c r="B36" s="58" t="s">
        <v>191</v>
      </c>
      <c r="C36" s="59" t="s">
        <v>249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157"/>
      <c r="O36" s="63"/>
      <c r="P36" s="154"/>
    </row>
    <row r="37" spans="2:16" s="33" customFormat="1" ht="15" customHeight="1">
      <c r="B37" s="58" t="s">
        <v>192</v>
      </c>
      <c r="C37" s="59" t="s">
        <v>280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157"/>
      <c r="O37" s="63"/>
      <c r="P37" s="154"/>
    </row>
    <row r="38" spans="2:16" s="33" customFormat="1" ht="15" customHeight="1">
      <c r="B38" s="58" t="s">
        <v>193</v>
      </c>
      <c r="C38" s="59" t="s">
        <v>281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157"/>
      <c r="O38" s="63"/>
      <c r="P38" s="154"/>
    </row>
    <row r="39" spans="2:16" s="33" customFormat="1" ht="15" customHeight="1">
      <c r="B39" s="58" t="s">
        <v>194</v>
      </c>
      <c r="C39" s="59" t="s">
        <v>272</v>
      </c>
      <c r="D39" s="63"/>
      <c r="E39" s="63"/>
      <c r="F39" s="167"/>
      <c r="G39" s="63"/>
      <c r="H39" s="63"/>
      <c r="I39" s="63"/>
      <c r="J39" s="63"/>
      <c r="K39" s="63"/>
      <c r="L39" s="63"/>
      <c r="M39" s="63"/>
      <c r="N39" s="157"/>
      <c r="O39" s="63"/>
      <c r="P39" s="154"/>
    </row>
    <row r="40" spans="2:16" s="33" customFormat="1" ht="15" customHeight="1">
      <c r="B40" s="58" t="s">
        <v>195</v>
      </c>
      <c r="C40" s="59" t="s">
        <v>273</v>
      </c>
      <c r="D40" s="63"/>
      <c r="E40" s="63"/>
      <c r="F40" s="167"/>
      <c r="G40" s="63"/>
      <c r="H40" s="63"/>
      <c r="I40" s="63"/>
      <c r="J40" s="63"/>
      <c r="K40" s="63"/>
      <c r="L40" s="63"/>
      <c r="M40" s="63"/>
      <c r="N40" s="157"/>
      <c r="O40" s="63"/>
      <c r="P40" s="154"/>
    </row>
    <row r="41" spans="2:16" s="33" customFormat="1" ht="15" customHeight="1">
      <c r="B41" s="58" t="s">
        <v>196</v>
      </c>
      <c r="C41" s="59" t="s">
        <v>274</v>
      </c>
      <c r="D41" s="63"/>
      <c r="E41" s="63"/>
      <c r="F41" s="167"/>
      <c r="G41" s="63"/>
      <c r="H41" s="63"/>
      <c r="I41" s="63"/>
      <c r="J41" s="63"/>
      <c r="K41" s="63"/>
      <c r="L41" s="63"/>
      <c r="M41" s="63"/>
      <c r="N41" s="157"/>
      <c r="O41" s="63"/>
      <c r="P41" s="154"/>
    </row>
    <row r="42" spans="2:16" s="33" customFormat="1" ht="15" customHeight="1">
      <c r="B42" s="58" t="s">
        <v>197</v>
      </c>
      <c r="C42" s="59" t="s">
        <v>275</v>
      </c>
      <c r="D42" s="63"/>
      <c r="E42" s="63"/>
      <c r="F42" s="167"/>
      <c r="G42" s="63"/>
      <c r="H42" s="63"/>
      <c r="I42" s="63"/>
      <c r="J42" s="63"/>
      <c r="K42" s="63"/>
      <c r="L42" s="63"/>
      <c r="M42" s="63"/>
      <c r="N42" s="157"/>
      <c r="O42" s="63"/>
      <c r="P42" s="154"/>
    </row>
    <row r="43" spans="2:16" s="33" customFormat="1" ht="15" customHeight="1">
      <c r="B43" s="58" t="s">
        <v>198</v>
      </c>
      <c r="C43" s="59" t="s">
        <v>276</v>
      </c>
      <c r="D43" s="63"/>
      <c r="E43" s="63"/>
      <c r="F43" s="167"/>
      <c r="G43" s="63"/>
      <c r="H43" s="63"/>
      <c r="I43" s="63"/>
      <c r="J43" s="63"/>
      <c r="K43" s="63"/>
      <c r="L43" s="63"/>
      <c r="M43" s="63"/>
      <c r="N43" s="157"/>
      <c r="O43" s="63"/>
      <c r="P43" s="154"/>
    </row>
    <row r="44" spans="2:16" s="33" customFormat="1" ht="15" customHeight="1">
      <c r="B44" s="58" t="s">
        <v>199</v>
      </c>
      <c r="C44" s="59" t="s">
        <v>277</v>
      </c>
      <c r="D44" s="63"/>
      <c r="E44" s="63"/>
      <c r="F44" s="167"/>
      <c r="G44" s="63"/>
      <c r="H44" s="63"/>
      <c r="I44" s="63"/>
      <c r="J44" s="63"/>
      <c r="K44" s="63"/>
      <c r="L44" s="63"/>
      <c r="M44" s="63"/>
      <c r="N44" s="157"/>
      <c r="O44" s="63"/>
      <c r="P44" s="154"/>
    </row>
    <row r="45" spans="2:16" s="33" customFormat="1" ht="15" customHeight="1">
      <c r="B45" s="58" t="s">
        <v>200</v>
      </c>
      <c r="C45" s="59" t="s">
        <v>250</v>
      </c>
      <c r="D45" s="63"/>
      <c r="E45" s="63"/>
      <c r="F45" s="167"/>
      <c r="G45" s="63"/>
      <c r="H45" s="63"/>
      <c r="I45" s="63"/>
      <c r="J45" s="63"/>
      <c r="K45" s="63"/>
      <c r="L45" s="63"/>
      <c r="M45" s="63"/>
      <c r="N45" s="157"/>
      <c r="O45" s="63"/>
      <c r="P45" s="154"/>
    </row>
    <row r="46" spans="2:16" s="33" customFormat="1" ht="15" customHeight="1">
      <c r="B46" s="58" t="s">
        <v>229</v>
      </c>
      <c r="C46" s="59" t="s">
        <v>251</v>
      </c>
      <c r="D46" s="63"/>
      <c r="E46" s="63"/>
      <c r="F46" s="167"/>
      <c r="G46" s="63"/>
      <c r="H46" s="63"/>
      <c r="I46" s="63"/>
      <c r="J46" s="63"/>
      <c r="K46" s="63"/>
      <c r="L46" s="63"/>
      <c r="M46" s="63"/>
      <c r="N46" s="157"/>
      <c r="O46" s="63"/>
      <c r="P46" s="154"/>
    </row>
    <row r="47" spans="2:16" s="33" customFormat="1" ht="15" customHeight="1">
      <c r="B47" s="58" t="s">
        <v>230</v>
      </c>
      <c r="C47" s="59" t="s">
        <v>252</v>
      </c>
      <c r="D47" s="63"/>
      <c r="E47" s="63"/>
      <c r="F47" s="167"/>
      <c r="G47" s="63"/>
      <c r="H47" s="63"/>
      <c r="I47" s="63"/>
      <c r="J47" s="63"/>
      <c r="K47" s="63"/>
      <c r="L47" s="63"/>
      <c r="M47" s="63"/>
      <c r="N47" s="157"/>
      <c r="O47" s="63"/>
      <c r="P47" s="154"/>
    </row>
    <row r="48" spans="2:16" s="33" customFormat="1" ht="15" customHeight="1">
      <c r="B48" s="58" t="s">
        <v>231</v>
      </c>
      <c r="C48" s="59" t="s">
        <v>253</v>
      </c>
      <c r="D48" s="63"/>
      <c r="E48" s="63"/>
      <c r="F48" s="167"/>
      <c r="G48" s="63"/>
      <c r="H48" s="63"/>
      <c r="I48" s="63"/>
      <c r="J48" s="63"/>
      <c r="K48" s="63"/>
      <c r="L48" s="63"/>
      <c r="M48" s="63"/>
      <c r="N48" s="157"/>
      <c r="O48" s="63"/>
      <c r="P48" s="154"/>
    </row>
    <row r="49" spans="2:16" s="33" customFormat="1" ht="15" customHeight="1">
      <c r="B49" s="58" t="s">
        <v>232</v>
      </c>
      <c r="C49" s="59" t="s">
        <v>254</v>
      </c>
      <c r="D49" s="63"/>
      <c r="E49" s="63"/>
      <c r="F49" s="167"/>
      <c r="G49" s="63"/>
      <c r="H49" s="63"/>
      <c r="I49" s="63"/>
      <c r="J49" s="63"/>
      <c r="K49" s="63"/>
      <c r="L49" s="63"/>
      <c r="M49" s="63"/>
      <c r="N49" s="157"/>
      <c r="O49" s="63"/>
      <c r="P49" s="154"/>
    </row>
    <row r="50" spans="2:16" s="33" customFormat="1" ht="15" customHeight="1">
      <c r="B50" s="58" t="s">
        <v>233</v>
      </c>
      <c r="C50" s="59" t="s">
        <v>255</v>
      </c>
      <c r="D50" s="63"/>
      <c r="E50" s="63"/>
      <c r="F50" s="167"/>
      <c r="G50" s="63"/>
      <c r="H50" s="63"/>
      <c r="I50" s="63"/>
      <c r="J50" s="63"/>
      <c r="K50" s="63"/>
      <c r="L50" s="63"/>
      <c r="M50" s="63"/>
      <c r="N50" s="157"/>
      <c r="O50" s="63"/>
      <c r="P50" s="154"/>
    </row>
    <row r="51" spans="2:16" s="33" customFormat="1" ht="15" customHeight="1">
      <c r="B51" s="58" t="s">
        <v>238</v>
      </c>
      <c r="C51" s="59" t="s">
        <v>256</v>
      </c>
      <c r="D51" s="63"/>
      <c r="E51" s="63"/>
      <c r="F51" s="168"/>
      <c r="G51" s="63"/>
      <c r="H51" s="63"/>
      <c r="I51" s="63"/>
      <c r="J51" s="63"/>
      <c r="K51" s="63"/>
      <c r="L51" s="63"/>
      <c r="M51" s="63"/>
      <c r="N51" s="157"/>
      <c r="O51" s="63"/>
      <c r="P51" s="154"/>
    </row>
    <row r="52" spans="2:16" s="33" customFormat="1" ht="15" customHeight="1" thickBot="1">
      <c r="B52" s="65" t="s">
        <v>239</v>
      </c>
      <c r="C52" s="66" t="s">
        <v>210</v>
      </c>
      <c r="D52" s="155">
        <f aca="true" t="shared" si="0" ref="D52:L52">+(D12*D32+D13*D33+D14*D34+D15*D35+D16*D36+D17*D37+D18*D38+D19*D39/12+D20*D40/12+D21*D41/12+D22*D42/12+D23*D43/12+D24*D44/12+D25*D45/12+D26*D46/12+D27*D47/12+D28*D48/12+D29*D49/12+D30*D50/12+D31*D51/12)/1000</f>
        <v>0</v>
      </c>
      <c r="E52" s="155">
        <f t="shared" si="0"/>
        <v>0</v>
      </c>
      <c r="F52" s="166">
        <f t="shared" si="0"/>
        <v>0</v>
      </c>
      <c r="G52" s="155">
        <f t="shared" si="0"/>
        <v>0</v>
      </c>
      <c r="H52" s="155">
        <f t="shared" si="0"/>
        <v>0</v>
      </c>
      <c r="I52" s="155">
        <f t="shared" si="0"/>
        <v>0</v>
      </c>
      <c r="J52" s="155">
        <f t="shared" si="0"/>
        <v>0</v>
      </c>
      <c r="K52" s="155">
        <f t="shared" si="0"/>
        <v>0</v>
      </c>
      <c r="L52" s="155">
        <f t="shared" si="0"/>
        <v>0</v>
      </c>
      <c r="M52" s="155">
        <f>+(M12*M32+M13*M33+M14*M34+M15*M35+M16*M36+M17*M37+M18*M38+M19*M39/12+M20*M40/12+M21*M41/12+M22*M42/12+M23*M43/12+M24*M44/12+M25*M45/12+M26*M46/12+M27*M47/12+M28*M48/12+M29*M49/12+M30*M50/12+M31*M51/12)/1000</f>
        <v>0</v>
      </c>
      <c r="N52" s="158">
        <f>+(N12*N32+N13*N33+N14*N34+N15*N35+N16*N36+N17*N37+N18*N38+N19*N39/12+N20*N40/12+N21*N41/12+N22*N42/12+N23*N43/12+N24*N44/12+N25*N45/12+N26*N46/12+N27*N47/12+N28*N48/12+N29*N49/12+N30*N50/12+N31*N51/12)/1000</f>
        <v>0</v>
      </c>
      <c r="O52" s="155">
        <f>+(O12*O32+O13*O33+O14*O34+O15*O35+O16*O36+O17*O37+O18*O38+O19*O39/12+O20*O40/12+O21*O41/12+O22*O42/12+O23*O43/12+O24*O44/12+O25*O45/12+O26*O46/12+O27*O47/12+O28*O48/12+O29*O49/12+O30*O50/12+O31*O51/12)/1000</f>
        <v>0</v>
      </c>
      <c r="P52" s="156">
        <f>SUM(D52:O52)</f>
        <v>0</v>
      </c>
    </row>
    <row r="53" spans="2:16" s="33" customFormat="1" ht="32.25" customHeight="1" thickTop="1">
      <c r="B53" s="284" t="s">
        <v>284</v>
      </c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</row>
    <row r="54" spans="3:14" s="33" customFormat="1" ht="15" customHeight="1">
      <c r="C54" s="3"/>
      <c r="N54" s="127"/>
    </row>
    <row r="55" spans="2:16" s="33" customFormat="1" ht="15" customHeight="1"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</row>
  </sheetData>
  <sheetProtection/>
  <mergeCells count="18">
    <mergeCell ref="O10:O11"/>
    <mergeCell ref="P10:P11"/>
    <mergeCell ref="I10:I11"/>
    <mergeCell ref="J10:J11"/>
    <mergeCell ref="K10:K11"/>
    <mergeCell ref="L10:L11"/>
    <mergeCell ref="M10:M11"/>
    <mergeCell ref="N10:N11"/>
    <mergeCell ref="B55:P55"/>
    <mergeCell ref="B53:P53"/>
    <mergeCell ref="B8:P8"/>
    <mergeCell ref="B10:B11"/>
    <mergeCell ref="C10:C11"/>
    <mergeCell ref="D10:D11"/>
    <mergeCell ref="E10:E11"/>
    <mergeCell ref="G10:G11"/>
    <mergeCell ref="H10:H11"/>
    <mergeCell ref="F10:F11"/>
  </mergeCells>
  <printOptions horizontalCentered="1" verticalCentered="1"/>
  <pageMargins left="0.17" right="0.17" top="0.22" bottom="0.26" header="0.17" footer="0.17"/>
  <pageSetup fitToHeight="1" fitToWidth="1" horizontalDpi="600" verticalDpi="600" orientation="landscape" paperSize="9" scale="67" r:id="rId1"/>
  <headerFooter>
    <oddFooter>&amp;R&amp;"Arial Narrow,Regular"Страна &amp;P oд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Mladen Petronijevic</dc:creator>
  <cp:keywords/>
  <dc:description/>
  <cp:lastModifiedBy>Mladen Petronijevic</cp:lastModifiedBy>
  <cp:lastPrinted>2019-01-28T13:21:06Z</cp:lastPrinted>
  <dcterms:created xsi:type="dcterms:W3CDTF">2006-07-05T09:57:32Z</dcterms:created>
  <dcterms:modified xsi:type="dcterms:W3CDTF">2019-01-28T13:22:19Z</dcterms:modified>
  <cp:category/>
  <cp:version/>
  <cp:contentType/>
  <cp:contentStatus/>
</cp:coreProperties>
</file>